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9"/>
  <workbookPr defaultThemeVersion="166925"/>
  <xr:revisionPtr revIDLastSave="0" documentId="8_{E45CA4E6-17D5-4930-9234-672AF5A15A38}" xr6:coauthVersionLast="47" xr6:coauthVersionMax="47" xr10:uidLastSave="{00000000-0000-0000-0000-000000000000}"/>
  <bookViews>
    <workbookView xWindow="240" yWindow="105" windowWidth="14805" windowHeight="8010" firstSheet="9" activeTab="3" xr2:uid="{00000000-000D-0000-FFFF-FFFF00000000}"/>
  </bookViews>
  <sheets>
    <sheet name="Errors" sheetId="1" r:id="rId1"/>
    <sheet name="ExactMatch" sheetId="2" r:id="rId2"/>
    <sheet name="ReturnSmaller" sheetId="3" r:id="rId3"/>
    <sheet name="ReturnLarger" sheetId="4" r:id="rId4"/>
    <sheet name="Wildcards" sheetId="5" r:id="rId5"/>
    <sheet name="RowArray" sheetId="6" r:id="rId6"/>
    <sheet name="SmallerRow" sheetId="7" r:id="rId7"/>
    <sheet name="LargerRows" sheetId="8" r:id="rId8"/>
    <sheet name="WilcardRows" sheetId="9" r:id="rId9"/>
    <sheet name="MultipleElements" sheetId="10" r:id="rId10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4" l="1"/>
  <c r="I39" i="4"/>
  <c r="F39" i="4"/>
  <c r="E39" i="4"/>
  <c r="J25" i="4"/>
  <c r="I25" i="4"/>
  <c r="F24" i="4"/>
  <c r="E24" i="4"/>
  <c r="E13" i="4"/>
  <c r="J39" i="3"/>
  <c r="I39" i="3"/>
  <c r="E35" i="3"/>
  <c r="F35" i="3"/>
  <c r="F20" i="3"/>
  <c r="E20" i="3"/>
  <c r="J24" i="3"/>
  <c r="I24" i="3"/>
  <c r="N1" i="1"/>
  <c r="F4" i="10"/>
  <c r="N3" i="10"/>
  <c r="N4" i="10"/>
  <c r="N5" i="10"/>
  <c r="N6" i="10"/>
  <c r="N7" i="10"/>
  <c r="N8" i="10"/>
  <c r="N9" i="10"/>
  <c r="N10" i="10"/>
  <c r="N11" i="10"/>
  <c r="N2" i="10"/>
  <c r="M3" i="10"/>
  <c r="M4" i="10"/>
  <c r="M5" i="10"/>
  <c r="M6" i="10"/>
  <c r="M7" i="10"/>
  <c r="M8" i="10"/>
  <c r="M9" i="10"/>
  <c r="M10" i="10"/>
  <c r="M11" i="10"/>
  <c r="M2" i="10"/>
  <c r="F3" i="10"/>
  <c r="F5" i="10"/>
  <c r="F6" i="10"/>
  <c r="F7" i="10"/>
  <c r="F8" i="10"/>
  <c r="F9" i="10"/>
  <c r="F10" i="10"/>
  <c r="F11" i="10"/>
  <c r="F2" i="10"/>
  <c r="E2" i="10"/>
  <c r="E3" i="10"/>
  <c r="E11" i="10"/>
  <c r="E10" i="10"/>
  <c r="E9" i="10"/>
  <c r="E8" i="10"/>
  <c r="E7" i="10"/>
  <c r="E6" i="10"/>
  <c r="E5" i="10"/>
  <c r="E4" i="10"/>
  <c r="E22" i="3"/>
  <c r="Y5" i="2"/>
  <c r="Y1" i="2"/>
  <c r="Y7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V3" i="2"/>
  <c r="V2" i="2"/>
  <c r="V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U1" i="2"/>
  <c r="Y2" i="2"/>
  <c r="Y3" i="2"/>
  <c r="Y4" i="2"/>
  <c r="Y6" i="2"/>
  <c r="I6" i="1"/>
  <c r="H6" i="1"/>
  <c r="E2" i="5"/>
  <c r="I5" i="1"/>
  <c r="H5" i="1"/>
  <c r="I3" i="1"/>
  <c r="H3" i="1"/>
  <c r="F2" i="1"/>
  <c r="T5" i="9"/>
  <c r="Q5" i="8"/>
  <c r="E20" i="5"/>
  <c r="M5" i="9"/>
  <c r="G6" i="9"/>
  <c r="F6" i="9"/>
  <c r="E6" i="9"/>
  <c r="D6" i="9"/>
  <c r="C6" i="9"/>
  <c r="B6" i="9"/>
  <c r="G5" i="9"/>
  <c r="F5" i="9"/>
  <c r="E5" i="9"/>
  <c r="D5" i="9"/>
  <c r="C5" i="9"/>
  <c r="B5" i="9"/>
  <c r="Z9" i="8"/>
  <c r="Y9" i="8"/>
  <c r="X9" i="8"/>
  <c r="W9" i="8"/>
  <c r="V9" i="8"/>
  <c r="U9" i="8"/>
  <c r="T9" i="8"/>
  <c r="S9" i="8"/>
  <c r="R9" i="8"/>
  <c r="Q9" i="8"/>
  <c r="K9" i="8"/>
  <c r="J9" i="8"/>
  <c r="I9" i="8"/>
  <c r="H9" i="8"/>
  <c r="G9" i="8"/>
  <c r="F9" i="8"/>
  <c r="E9" i="8"/>
  <c r="D9" i="8"/>
  <c r="C9" i="8"/>
  <c r="B9" i="8"/>
  <c r="Z5" i="8"/>
  <c r="Y5" i="8"/>
  <c r="X5" i="8"/>
  <c r="W5" i="8"/>
  <c r="V5" i="8"/>
  <c r="U5" i="8"/>
  <c r="T5" i="8"/>
  <c r="S5" i="8"/>
  <c r="R5" i="8"/>
  <c r="K5" i="8"/>
  <c r="J5" i="8"/>
  <c r="I5" i="8"/>
  <c r="H5" i="8"/>
  <c r="G5" i="8"/>
  <c r="F5" i="8"/>
  <c r="E5" i="8"/>
  <c r="D5" i="8"/>
  <c r="C5" i="8"/>
  <c r="B5" i="8"/>
  <c r="D5" i="7"/>
  <c r="AB9" i="7"/>
  <c r="AA9" i="7"/>
  <c r="Z9" i="7"/>
  <c r="Y9" i="7"/>
  <c r="X9" i="7"/>
  <c r="W9" i="7"/>
  <c r="V9" i="7"/>
  <c r="U9" i="7"/>
  <c r="T9" i="7"/>
  <c r="S9" i="7"/>
  <c r="M9" i="7"/>
  <c r="L9" i="7"/>
  <c r="K9" i="7"/>
  <c r="J9" i="7"/>
  <c r="I9" i="7"/>
  <c r="H9" i="7"/>
  <c r="G9" i="7"/>
  <c r="F9" i="7"/>
  <c r="E9" i="7"/>
  <c r="D9" i="7"/>
  <c r="AB5" i="7"/>
  <c r="AA5" i="7"/>
  <c r="Z5" i="7"/>
  <c r="Y5" i="7"/>
  <c r="X5" i="7"/>
  <c r="W5" i="7"/>
  <c r="V5" i="7"/>
  <c r="U5" i="7"/>
  <c r="T5" i="7"/>
  <c r="S5" i="7"/>
  <c r="M5" i="7"/>
  <c r="L5" i="7"/>
  <c r="K5" i="7"/>
  <c r="J5" i="7"/>
  <c r="I5" i="7"/>
  <c r="H5" i="7"/>
  <c r="G5" i="7"/>
  <c r="F5" i="7"/>
  <c r="E5" i="7"/>
  <c r="L19" i="6"/>
  <c r="K19" i="6"/>
  <c r="J19" i="6"/>
  <c r="I19" i="6"/>
  <c r="H19" i="6"/>
  <c r="G19" i="6"/>
  <c r="F19" i="6"/>
  <c r="E19" i="6"/>
  <c r="D19" i="6"/>
  <c r="L18" i="6"/>
  <c r="K18" i="6"/>
  <c r="J18" i="6"/>
  <c r="I18" i="6"/>
  <c r="H18" i="6"/>
  <c r="G18" i="6"/>
  <c r="F18" i="6"/>
  <c r="E18" i="6"/>
  <c r="D18" i="6"/>
  <c r="D5" i="6"/>
  <c r="K7" i="6"/>
  <c r="J7" i="6"/>
  <c r="I7" i="6"/>
  <c r="H7" i="6"/>
  <c r="G7" i="6"/>
  <c r="F7" i="6"/>
  <c r="E7" i="6"/>
  <c r="D7" i="6"/>
  <c r="K6" i="6"/>
  <c r="J6" i="6"/>
  <c r="I6" i="6"/>
  <c r="H6" i="6"/>
  <c r="G6" i="6"/>
  <c r="F6" i="6"/>
  <c r="E6" i="6"/>
  <c r="D6" i="6"/>
  <c r="K5" i="6"/>
  <c r="J5" i="6"/>
  <c r="I5" i="6"/>
  <c r="H5" i="6"/>
  <c r="G5" i="6"/>
  <c r="F5" i="6"/>
  <c r="E5" i="6"/>
  <c r="E13" i="5"/>
  <c r="F3" i="5"/>
  <c r="F4" i="5"/>
  <c r="F5" i="5"/>
  <c r="F6" i="5"/>
  <c r="F7" i="5"/>
  <c r="F2" i="5"/>
  <c r="E7" i="5"/>
  <c r="E6" i="5"/>
  <c r="E5" i="5"/>
  <c r="E4" i="5"/>
  <c r="E3" i="5"/>
  <c r="E34" i="3"/>
  <c r="I28" i="3"/>
  <c r="I27" i="3"/>
  <c r="I26" i="3"/>
  <c r="I25" i="3"/>
  <c r="I23" i="3"/>
  <c r="I22" i="3"/>
  <c r="I21" i="3"/>
  <c r="I20" i="3"/>
  <c r="I19" i="3"/>
  <c r="I43" i="3"/>
  <c r="I42" i="3"/>
  <c r="I41" i="3"/>
  <c r="I40" i="3"/>
  <c r="I38" i="3"/>
  <c r="I37" i="3"/>
  <c r="I36" i="3"/>
  <c r="I35" i="3"/>
  <c r="I34" i="3"/>
  <c r="E43" i="3"/>
  <c r="E42" i="3"/>
  <c r="E41" i="3"/>
  <c r="E40" i="3"/>
  <c r="E39" i="3"/>
  <c r="E38" i="3"/>
  <c r="E37" i="3"/>
  <c r="E36" i="3"/>
  <c r="I43" i="4"/>
  <c r="I42" i="4"/>
  <c r="I41" i="4"/>
  <c r="I40" i="4"/>
  <c r="I38" i="4"/>
  <c r="I37" i="4"/>
  <c r="I36" i="4"/>
  <c r="I35" i="4"/>
  <c r="I34" i="4"/>
  <c r="E43" i="4"/>
  <c r="E42" i="4"/>
  <c r="E41" i="4"/>
  <c r="E40" i="4"/>
  <c r="E38" i="4"/>
  <c r="E37" i="4"/>
  <c r="E36" i="4"/>
  <c r="E35" i="4"/>
  <c r="E34" i="4"/>
  <c r="I28" i="4"/>
  <c r="I27" i="4"/>
  <c r="I26" i="4"/>
  <c r="I24" i="4"/>
  <c r="I23" i="4"/>
  <c r="I22" i="4"/>
  <c r="I21" i="4"/>
  <c r="I20" i="4"/>
  <c r="I19" i="4"/>
  <c r="E19" i="4"/>
  <c r="E28" i="4"/>
  <c r="E27" i="4"/>
  <c r="E26" i="4"/>
  <c r="E25" i="4"/>
  <c r="E23" i="4"/>
  <c r="E22" i="4"/>
  <c r="E21" i="4"/>
  <c r="E20" i="4"/>
  <c r="G13" i="4"/>
  <c r="G12" i="4"/>
  <c r="G11" i="4"/>
  <c r="G10" i="4"/>
  <c r="G9" i="4"/>
  <c r="G8" i="4"/>
  <c r="G7" i="4"/>
  <c r="G6" i="4"/>
  <c r="G5" i="4"/>
  <c r="G4" i="4"/>
  <c r="F13" i="4"/>
  <c r="F12" i="4"/>
  <c r="F11" i="4"/>
  <c r="F10" i="4"/>
  <c r="F9" i="4"/>
  <c r="F8" i="4"/>
  <c r="F7" i="4"/>
  <c r="F6" i="4"/>
  <c r="F5" i="4"/>
  <c r="F4" i="4"/>
  <c r="E12" i="4"/>
  <c r="E11" i="4"/>
  <c r="E10" i="4"/>
  <c r="E9" i="4"/>
  <c r="E8" i="4"/>
  <c r="E7" i="4"/>
  <c r="E6" i="4"/>
  <c r="E5" i="4"/>
  <c r="E4" i="4"/>
  <c r="D10" i="4"/>
  <c r="E28" i="3"/>
  <c r="E27" i="3"/>
  <c r="E26" i="3"/>
  <c r="E25" i="3"/>
  <c r="E24" i="3"/>
  <c r="E23" i="3"/>
  <c r="E21" i="3"/>
  <c r="E19" i="3"/>
  <c r="G13" i="3"/>
  <c r="G12" i="3"/>
  <c r="G11" i="3"/>
  <c r="G9" i="3"/>
  <c r="G8" i="3"/>
  <c r="G7" i="3"/>
  <c r="G6" i="3"/>
  <c r="G5" i="3"/>
  <c r="G4" i="3"/>
  <c r="F5" i="3"/>
  <c r="F6" i="3"/>
  <c r="F7" i="3"/>
  <c r="F8" i="3"/>
  <c r="F9" i="3"/>
  <c r="F11" i="3"/>
  <c r="F12" i="3"/>
  <c r="F13" i="3"/>
  <c r="F4" i="3"/>
  <c r="E5" i="3"/>
  <c r="E6" i="3"/>
  <c r="E7" i="3"/>
  <c r="E8" i="3"/>
  <c r="E9" i="3"/>
  <c r="E11" i="3"/>
  <c r="E12" i="3"/>
  <c r="E13" i="3"/>
  <c r="E4" i="3"/>
  <c r="D10" i="3"/>
  <c r="F7" i="2"/>
  <c r="D11" i="1"/>
  <c r="D9" i="1"/>
  <c r="F25" i="2"/>
  <c r="F24" i="2"/>
  <c r="F23" i="2"/>
  <c r="F22" i="2"/>
  <c r="F21" i="2"/>
  <c r="F20" i="2"/>
  <c r="F19" i="2"/>
  <c r="F18" i="2"/>
  <c r="F17" i="2"/>
  <c r="E25" i="2"/>
  <c r="E24" i="2"/>
  <c r="E23" i="2"/>
  <c r="E22" i="2"/>
  <c r="E21" i="2"/>
  <c r="E20" i="2"/>
  <c r="E19" i="2"/>
  <c r="E18" i="2"/>
  <c r="E17" i="2"/>
  <c r="E4" i="2"/>
  <c r="G11" i="2"/>
  <c r="G10" i="2"/>
  <c r="G9" i="2"/>
  <c r="G8" i="2"/>
  <c r="G7" i="2"/>
  <c r="G6" i="2"/>
  <c r="G5" i="2"/>
  <c r="G4" i="2"/>
  <c r="F5" i="2"/>
  <c r="F6" i="2"/>
  <c r="F8" i="2"/>
  <c r="F9" i="2"/>
  <c r="F10" i="2"/>
  <c r="F11" i="2"/>
  <c r="F4" i="2"/>
  <c r="E5" i="2"/>
  <c r="E6" i="2"/>
  <c r="E7" i="2"/>
  <c r="E8" i="2"/>
  <c r="E9" i="2"/>
  <c r="E10" i="2"/>
  <c r="E11" i="2"/>
  <c r="G10" i="3" l="1"/>
  <c r="F10" i="3"/>
  <c r="E10" i="3"/>
</calcChain>
</file>

<file path=xl/sharedStrings.xml><?xml version="1.0" encoding="utf-8"?>
<sst xmlns="http://schemas.openxmlformats.org/spreadsheetml/2006/main" count="336" uniqueCount="83">
  <si>
    <t>Country</t>
  </si>
  <si>
    <t>Prefix</t>
  </si>
  <si>
    <t>a</t>
  </si>
  <si>
    <t>Target is the empty argument</t>
  </si>
  <si>
    <t>China</t>
  </si>
  <si>
    <t>+84</t>
  </si>
  <si>
    <t>India</t>
  </si>
  <si>
    <t>b</t>
  </si>
  <si>
    <t>+99</t>
  </si>
  <si>
    <t>c</t>
  </si>
  <si>
    <t>Spain</t>
  </si>
  <si>
    <t>+34</t>
  </si>
  <si>
    <t>d</t>
  </si>
  <si>
    <t>e</t>
  </si>
  <si>
    <t>Lookup array and return array of diferent sizes</t>
  </si>
  <si>
    <t>x</t>
  </si>
  <si>
    <t>y</t>
  </si>
  <si>
    <t>Linear search</t>
  </si>
  <si>
    <t>Open ranges</t>
  </si>
  <si>
    <t>lookup array</t>
  </si>
  <si>
    <t>return array</t>
  </si>
  <si>
    <t>value</t>
  </si>
  <si>
    <t>start at the first</t>
  </si>
  <si>
    <t>start at the last</t>
  </si>
  <si>
    <t>if not found</t>
  </si>
  <si>
    <t>SUM</t>
  </si>
  <si>
    <t>=SUM(XLOOKUP(E4;B4:B8;A4:A8):XLOOKUP(F7;B4:B8;A4:A8))</t>
  </si>
  <si>
    <t>f</t>
  </si>
  <si>
    <t>gh</t>
  </si>
  <si>
    <t>q</t>
  </si>
  <si>
    <t>we</t>
  </si>
  <si>
    <t>qq</t>
  </si>
  <si>
    <t>qwerty</t>
  </si>
  <si>
    <t>sff</t>
  </si>
  <si>
    <t>Binary search</t>
  </si>
  <si>
    <t>dddd</t>
  </si>
  <si>
    <t>=SUM(XLOOKUP(E17;B17:B21;A17:A21):XLOOKUP(F20;B17:B21;A17:A21))</t>
  </si>
  <si>
    <t>Town</t>
  </si>
  <si>
    <t>hola</t>
  </si>
  <si>
    <t>=SUM(XLOOKUP(E4;B4:B8;A4:A8;;-1):XLOOKUP("d";B4:B8;A4:A8;;1))</t>
  </si>
  <si>
    <t>ala</t>
  </si>
  <si>
    <t>g</t>
  </si>
  <si>
    <t>Ascending</t>
  </si>
  <si>
    <t>aa</t>
  </si>
  <si>
    <t>bor</t>
  </si>
  <si>
    <t>A</t>
  </si>
  <si>
    <t>AA</t>
  </si>
  <si>
    <t>Donde</t>
  </si>
  <si>
    <t>Belgium</t>
  </si>
  <si>
    <t>Descending</t>
  </si>
  <si>
    <t>=XLOOKUP(D14;$A$4:$A$10;$B$4:$B$10;;1)</t>
  </si>
  <si>
    <t>=XLOOKUP(D14;$A$4:$A$10;$B$4:$B$10;;1;-1)</t>
  </si>
  <si>
    <t>=XLOOKUP(D14;$A$4:$A$10;$B$4:$B$10; "Not found"; 1)</t>
  </si>
  <si>
    <t>&lt;=This  three do not work at EqualTo</t>
  </si>
  <si>
    <t>Asecending</t>
  </si>
  <si>
    <t>Lookup Array</t>
  </si>
  <si>
    <t>Retrun array</t>
  </si>
  <si>
    <t>Value</t>
  </si>
  <si>
    <t>Start at the begining</t>
  </si>
  <si>
    <t>Start at the end</t>
  </si>
  <si>
    <t>Green</t>
  </si>
  <si>
    <t>*r*</t>
  </si>
  <si>
    <t>Blue</t>
  </si>
  <si>
    <t>*o</t>
  </si>
  <si>
    <t>Oreo</t>
  </si>
  <si>
    <t>??day</t>
  </si>
  <si>
    <t>Barb</t>
  </si>
  <si>
    <t>???day</t>
  </si>
  <si>
    <t>Tuesday</t>
  </si>
  <si>
    <t>*day</t>
  </si>
  <si>
    <t>Friday</t>
  </si>
  <si>
    <t>Yay!</t>
  </si>
  <si>
    <t>Wildcards do not work with binary search</t>
  </si>
  <si>
    <t>Abra</t>
  </si>
  <si>
    <t>Bra</t>
  </si>
  <si>
    <t>Cada</t>
  </si>
  <si>
    <t>Fun</t>
  </si>
  <si>
    <t>Dan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</si>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</sst>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</font>
    <font>
      <b/>
      <sz val="11"/>
      <color theme="1"/>
      <name val="Calibri"/>
      <family val="2"/>
      <scheme val="minor"/>
    </font>
    <font>
      <sz val="11"/>
      <color rgb="FFED7D31"/>
      <name val="Calibri"/>
      <family val="2"/>
      <scheme val="minor"/>
    </font>
    <font>
      <sz val="11"/>
      <color rgb="FFED7D3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EDEDE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quotePrefix="1" applyFont="1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4" fillId="3" borderId="0" xfId="0" applyFont="1" applyFill="1"/>
    <xf numFmtId="0" fontId="5" fillId="3" borderId="0" xfId="0" applyFont="1" applyFill="1"/>
    <xf numFmtId="0" fontId="5" fillId="3" borderId="0" xfId="0" quotePrefix="1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workbookViewId="0">
      <selection activeCell="I14" sqref="I14"/>
    </sheetView>
  </sheetViews>
  <sheetFormatPr defaultRowHeight="15"/>
  <sheetData>
    <row r="1" spans="1:18">
      <c r="A1" s="1" t="s">
        <v>0</v>
      </c>
      <c r="B1" s="1" t="s">
        <v>1</v>
      </c>
      <c r="L1" s="1" t="s">
        <v>2</v>
      </c>
      <c r="M1">
        <v>1</v>
      </c>
      <c r="N1" s="7">
        <f>_xlfn.XLOOKUP(,L:L,M:M,,1,2)</f>
        <v>6</v>
      </c>
      <c r="O1" s="1" t="s">
        <v>3</v>
      </c>
      <c r="P1" s="1"/>
      <c r="Q1" s="1"/>
      <c r="R1" s="1"/>
    </row>
    <row r="2" spans="1:18">
      <c r="A2" s="1" t="s">
        <v>4</v>
      </c>
      <c r="B2" s="2" t="s">
        <v>5</v>
      </c>
      <c r="E2" s="1" t="s">
        <v>6</v>
      </c>
      <c r="F2" s="7" t="str">
        <f>_xlfn.XLOOKUP(E2,A:A,B:B)</f>
        <v>+99</v>
      </c>
      <c r="L2" s="1" t="s">
        <v>7</v>
      </c>
      <c r="M2">
        <v>2</v>
      </c>
      <c r="P2" s="1"/>
      <c r="Q2" s="1"/>
    </row>
    <row r="3" spans="1:18">
      <c r="A3" s="1" t="s">
        <v>6</v>
      </c>
      <c r="B3" s="2" t="s">
        <v>8</v>
      </c>
      <c r="H3" s="7" t="e">
        <f>_xlfn.XLOOKUP(E2,A:A,TRUE)</f>
        <v>#VALUE!</v>
      </c>
      <c r="I3" s="7" t="e">
        <f>_xlfn.XLOOKUP(E2,A:A,3)</f>
        <v>#VALUE!</v>
      </c>
      <c r="L3" s="1" t="s">
        <v>9</v>
      </c>
      <c r="M3">
        <v>3</v>
      </c>
      <c r="P3" s="1"/>
      <c r="Q3" s="1"/>
    </row>
    <row r="4" spans="1:18">
      <c r="A4" s="1" t="s">
        <v>10</v>
      </c>
      <c r="B4" s="2" t="s">
        <v>11</v>
      </c>
      <c r="H4" s="7"/>
      <c r="I4" s="7"/>
      <c r="L4" s="1" t="s">
        <v>12</v>
      </c>
      <c r="M4">
        <v>4</v>
      </c>
    </row>
    <row r="5" spans="1:18">
      <c r="H5" s="7" t="e">
        <f>_xlfn.XLOOKUP(E2,A:A,B:B,,12)</f>
        <v>#VALUE!</v>
      </c>
      <c r="I5" s="7" t="e">
        <f>_xlfn.XLOOKUP(E2,A:A,B:B,,-2)</f>
        <v>#VALUE!</v>
      </c>
      <c r="L5" s="1" t="s">
        <v>13</v>
      </c>
      <c r="M5">
        <v>5</v>
      </c>
    </row>
    <row r="6" spans="1:18">
      <c r="H6" s="9" t="e">
        <f>_xlfn.XLOOKUP(E2,A:A,B:B,,12)</f>
        <v>#VALUE!</v>
      </c>
      <c r="I6" s="7" t="str">
        <f>_xlfn.XLOOKUP(E2,A:A,B:B,,,TRUE)</f>
        <v>+99</v>
      </c>
      <c r="M6">
        <v>6</v>
      </c>
    </row>
    <row r="7" spans="1:18">
      <c r="A7" s="1" t="s">
        <v>14</v>
      </c>
    </row>
    <row r="8" spans="1:18">
      <c r="D8" s="3"/>
    </row>
    <row r="9" spans="1:18">
      <c r="A9">
        <v>1</v>
      </c>
      <c r="B9" s="1" t="s">
        <v>2</v>
      </c>
      <c r="C9" s="1" t="s">
        <v>15</v>
      </c>
      <c r="D9" s="8" t="e">
        <f>_xlfn.XLOOKUP(1,A9:A12,B9:B11)</f>
        <v>#VALUE!</v>
      </c>
      <c r="E9" s="1"/>
      <c r="F9" s="1"/>
      <c r="G9" s="1"/>
    </row>
    <row r="10" spans="1:18">
      <c r="A10">
        <v>2</v>
      </c>
      <c r="B10" s="1" t="s">
        <v>7</v>
      </c>
      <c r="C10" s="1" t="s">
        <v>16</v>
      </c>
    </row>
    <row r="11" spans="1:18">
      <c r="A11">
        <v>3</v>
      </c>
      <c r="B11" s="1" t="s">
        <v>9</v>
      </c>
      <c r="D11" s="7" t="e">
        <f>_xlfn.XLOOKUP(1,A9:B9,A10:C10)</f>
        <v>#VALUE!</v>
      </c>
    </row>
    <row r="12" spans="1:18">
      <c r="A12">
        <v>4</v>
      </c>
      <c r="B12" s="1" t="s">
        <v>12</v>
      </c>
    </row>
    <row r="13" spans="1:18">
      <c r="G13" s="1"/>
      <c r="I13" s="1"/>
    </row>
    <row r="14" spans="1:18">
      <c r="A14">
        <v>1</v>
      </c>
      <c r="B14">
        <v>2</v>
      </c>
      <c r="D14" s="1" t="s">
        <v>2</v>
      </c>
      <c r="E14" s="1" t="s">
        <v>7</v>
      </c>
    </row>
    <row r="15" spans="1:18">
      <c r="A15">
        <v>3</v>
      </c>
      <c r="B15">
        <v>4</v>
      </c>
      <c r="D15" s="1" t="s">
        <v>9</v>
      </c>
      <c r="E15" s="1" t="s">
        <v>12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9AA50-E1DB-448C-85ED-68879C9A9E35}">
  <dimension ref="A1:N13"/>
  <sheetViews>
    <sheetView workbookViewId="0">
      <selection activeCell="M21" sqref="M21"/>
    </sheetView>
  </sheetViews>
  <sheetFormatPr defaultRowHeight="15"/>
  <sheetData>
    <row r="1" spans="1:14">
      <c r="A1">
        <v>1</v>
      </c>
      <c r="B1" s="1" t="s">
        <v>43</v>
      </c>
      <c r="E1" s="4" t="s">
        <v>42</v>
      </c>
      <c r="I1">
        <v>9</v>
      </c>
      <c r="J1" s="1" t="s">
        <v>43</v>
      </c>
      <c r="M1" s="4" t="s">
        <v>49</v>
      </c>
    </row>
    <row r="2" spans="1:14">
      <c r="A2">
        <v>2</v>
      </c>
      <c r="B2" s="1" t="s">
        <v>2</v>
      </c>
      <c r="D2" s="1">
        <v>2</v>
      </c>
      <c r="E2" s="7" t="str">
        <f>_xlfn.XLOOKUP(D2,A:A,B:B,,-1,2)</f>
        <v>a</v>
      </c>
      <c r="F2" s="7" t="str">
        <f>_xlfn.XLOOKUP(D2,A:A,B:B,,1,2)</f>
        <v>a</v>
      </c>
      <c r="I2">
        <v>8</v>
      </c>
      <c r="J2" s="1" t="s">
        <v>2</v>
      </c>
      <c r="L2" s="1">
        <v>2</v>
      </c>
      <c r="M2" s="7" t="str">
        <f>_xlfn.XLOOKUP(L2,$I$1:$I$13,$J$1:$J$13,,-1,-2)</f>
        <v>k</v>
      </c>
      <c r="N2" s="7" t="str">
        <f>_xlfn.XLOOKUP(L2,$I$1:$I$13,$J$1:$J$13,,1,-2)</f>
        <v>k</v>
      </c>
    </row>
    <row r="3" spans="1:14">
      <c r="A3">
        <v>3</v>
      </c>
      <c r="B3" s="1" t="s">
        <v>7</v>
      </c>
      <c r="D3">
        <v>1.8</v>
      </c>
      <c r="E3" s="7" t="str">
        <f>_xlfn.XLOOKUP(D3,A:A,B:B,,-1,2)</f>
        <v>aa</v>
      </c>
      <c r="F3" s="7" t="str">
        <f t="shared" ref="F3:F11" si="0">_xlfn.XLOOKUP(D3,A:A,B:B,,1,2)</f>
        <v>a</v>
      </c>
      <c r="I3">
        <v>7</v>
      </c>
      <c r="J3" s="1" t="s">
        <v>7</v>
      </c>
      <c r="L3">
        <v>1.8</v>
      </c>
      <c r="M3" s="7" t="str">
        <f t="shared" ref="M3:M11" si="1">_xlfn.XLOOKUP(L3,$I$1:$I$13,$J$1:$J$13,,-1,-2)</f>
        <v>l</v>
      </c>
      <c r="N3" s="7" t="str">
        <f t="shared" ref="N3:N11" si="2">_xlfn.XLOOKUP(L3,$I$1:$I$13,$J$1:$J$13,,1,-2)</f>
        <v>k</v>
      </c>
    </row>
    <row r="4" spans="1:14">
      <c r="A4">
        <v>4</v>
      </c>
      <c r="B4" s="1" t="s">
        <v>9</v>
      </c>
      <c r="D4">
        <v>5</v>
      </c>
      <c r="E4" s="7" t="str">
        <f t="shared" ref="E3:E13" si="3">_xlfn.XLOOKUP(D4,A:A,B:B,,-1,2)</f>
        <v>d</v>
      </c>
      <c r="F4" s="7" t="str">
        <f>_xlfn.XLOOKUP(D4,A:A,B:B,,1,2)</f>
        <v>d</v>
      </c>
      <c r="I4">
        <v>7</v>
      </c>
      <c r="J4" s="1" t="s">
        <v>9</v>
      </c>
      <c r="L4">
        <v>5</v>
      </c>
      <c r="M4" s="7" t="str">
        <f t="shared" si="1"/>
        <v>h</v>
      </c>
      <c r="N4" s="7" t="str">
        <f t="shared" si="2"/>
        <v>h</v>
      </c>
    </row>
    <row r="5" spans="1:14">
      <c r="A5">
        <v>5</v>
      </c>
      <c r="B5" s="1" t="s">
        <v>12</v>
      </c>
      <c r="D5">
        <v>5</v>
      </c>
      <c r="E5" s="7" t="str">
        <f t="shared" si="3"/>
        <v>d</v>
      </c>
      <c r="F5" s="7" t="str">
        <f t="shared" si="0"/>
        <v>d</v>
      </c>
      <c r="I5">
        <v>7</v>
      </c>
      <c r="J5" s="1" t="s">
        <v>12</v>
      </c>
      <c r="L5">
        <v>5</v>
      </c>
      <c r="M5" s="7" t="str">
        <f t="shared" si="1"/>
        <v>h</v>
      </c>
      <c r="N5" s="7" t="str">
        <f t="shared" si="2"/>
        <v>h</v>
      </c>
    </row>
    <row r="6" spans="1:14">
      <c r="A6">
        <v>5</v>
      </c>
      <c r="B6" s="1" t="s">
        <v>13</v>
      </c>
      <c r="D6">
        <v>7</v>
      </c>
      <c r="E6" s="7" t="str">
        <f t="shared" si="3"/>
        <v>h</v>
      </c>
      <c r="F6" s="7" t="str">
        <f t="shared" si="0"/>
        <v>h</v>
      </c>
      <c r="I6">
        <v>6</v>
      </c>
      <c r="J6" s="1" t="s">
        <v>13</v>
      </c>
      <c r="L6">
        <v>7</v>
      </c>
      <c r="M6" s="7" t="str">
        <f t="shared" si="1"/>
        <v>d</v>
      </c>
      <c r="N6" s="7" t="str">
        <f t="shared" si="2"/>
        <v>d</v>
      </c>
    </row>
    <row r="7" spans="1:14">
      <c r="A7">
        <v>5</v>
      </c>
      <c r="B7" s="1" t="s">
        <v>27</v>
      </c>
      <c r="D7">
        <v>7</v>
      </c>
      <c r="E7" s="7" t="str">
        <f t="shared" si="3"/>
        <v>h</v>
      </c>
      <c r="F7" s="7" t="str">
        <f t="shared" si="0"/>
        <v>h</v>
      </c>
      <c r="I7">
        <v>5</v>
      </c>
      <c r="J7" s="1" t="s">
        <v>27</v>
      </c>
      <c r="L7">
        <v>7</v>
      </c>
      <c r="M7" s="7" t="str">
        <f t="shared" si="1"/>
        <v>d</v>
      </c>
      <c r="N7" s="7" t="str">
        <f t="shared" si="2"/>
        <v>d</v>
      </c>
    </row>
    <row r="8" spans="1:14">
      <c r="A8">
        <v>6</v>
      </c>
      <c r="B8" s="1" t="s">
        <v>41</v>
      </c>
      <c r="D8">
        <v>7.1</v>
      </c>
      <c r="E8" s="7" t="str">
        <f t="shared" si="3"/>
        <v>j</v>
      </c>
      <c r="F8" s="7" t="str">
        <f t="shared" si="0"/>
        <v>k</v>
      </c>
      <c r="I8">
        <v>5</v>
      </c>
      <c r="J8" s="1" t="s">
        <v>41</v>
      </c>
      <c r="L8">
        <v>7.1</v>
      </c>
      <c r="M8" s="7" t="str">
        <f t="shared" si="1"/>
        <v>b</v>
      </c>
      <c r="N8" s="7" t="str">
        <f t="shared" si="2"/>
        <v>a</v>
      </c>
    </row>
    <row r="9" spans="1:14">
      <c r="A9">
        <v>7</v>
      </c>
      <c r="B9" s="1" t="s">
        <v>78</v>
      </c>
      <c r="D9">
        <v>6.8</v>
      </c>
      <c r="E9" s="7" t="str">
        <f t="shared" si="3"/>
        <v>g</v>
      </c>
      <c r="F9" s="7" t="str">
        <f t="shared" si="0"/>
        <v>h</v>
      </c>
      <c r="I9">
        <v>5</v>
      </c>
      <c r="J9" s="1" t="s">
        <v>78</v>
      </c>
      <c r="L9">
        <v>6.8</v>
      </c>
      <c r="M9" s="7" t="str">
        <f t="shared" si="1"/>
        <v>e</v>
      </c>
      <c r="N9" s="7" t="str">
        <f t="shared" si="2"/>
        <v>d</v>
      </c>
    </row>
    <row r="10" spans="1:14">
      <c r="A10">
        <v>7</v>
      </c>
      <c r="B10" s="1" t="s">
        <v>79</v>
      </c>
      <c r="D10">
        <v>4.8</v>
      </c>
      <c r="E10" s="7" t="str">
        <f t="shared" si="3"/>
        <v>c</v>
      </c>
      <c r="F10" s="7" t="str">
        <f t="shared" si="0"/>
        <v>d</v>
      </c>
      <c r="I10">
        <v>4</v>
      </c>
      <c r="J10" s="1" t="s">
        <v>79</v>
      </c>
      <c r="L10">
        <v>4.8</v>
      </c>
      <c r="M10" s="7" t="str">
        <f t="shared" si="1"/>
        <v>i</v>
      </c>
      <c r="N10" s="7" t="str">
        <f t="shared" si="2"/>
        <v>h</v>
      </c>
    </row>
    <row r="11" spans="1:14">
      <c r="A11">
        <v>7</v>
      </c>
      <c r="B11" s="1" t="s">
        <v>80</v>
      </c>
      <c r="D11">
        <v>8</v>
      </c>
      <c r="E11" s="7" t="str">
        <f t="shared" si="3"/>
        <v>k</v>
      </c>
      <c r="F11" s="7" t="str">
        <f t="shared" si="0"/>
        <v>k</v>
      </c>
      <c r="I11">
        <v>3</v>
      </c>
      <c r="J11" s="1" t="s">
        <v>80</v>
      </c>
      <c r="L11">
        <v>8</v>
      </c>
      <c r="M11" s="7" t="str">
        <f t="shared" si="1"/>
        <v>a</v>
      </c>
      <c r="N11" s="7" t="str">
        <f t="shared" si="2"/>
        <v>a</v>
      </c>
    </row>
    <row r="12" spans="1:14">
      <c r="A12">
        <v>8</v>
      </c>
      <c r="B12" s="1" t="s">
        <v>81</v>
      </c>
      <c r="I12">
        <v>2</v>
      </c>
      <c r="J12" s="1" t="s">
        <v>81</v>
      </c>
    </row>
    <row r="13" spans="1:14">
      <c r="A13">
        <v>9</v>
      </c>
      <c r="B13" s="1" t="s">
        <v>82</v>
      </c>
      <c r="I13">
        <v>1</v>
      </c>
      <c r="J13" s="1" t="s">
        <v>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D46B2-C631-4581-8606-4058A61C11AD}">
  <dimension ref="A1:AC25"/>
  <sheetViews>
    <sheetView topLeftCell="Q8" workbookViewId="0">
      <selection activeCell="R3" sqref="R3"/>
    </sheetView>
  </sheetViews>
  <sheetFormatPr defaultRowHeight="15"/>
  <cols>
    <col min="1" max="1" width="16" customWidth="1"/>
    <col min="2" max="2" width="12.5703125" customWidth="1"/>
    <col min="5" max="5" width="13.85546875" customWidth="1"/>
    <col min="6" max="6" width="14.28515625" customWidth="1"/>
    <col min="21" max="21" width="11.42578125" customWidth="1"/>
    <col min="22" max="22" width="12.140625" customWidth="1"/>
  </cols>
  <sheetData>
    <row r="1" spans="1:29">
      <c r="A1" s="4" t="s">
        <v>17</v>
      </c>
      <c r="P1" s="1" t="s">
        <v>18</v>
      </c>
      <c r="R1">
        <v>2</v>
      </c>
      <c r="S1" s="1" t="s">
        <v>2</v>
      </c>
      <c r="T1">
        <v>45</v>
      </c>
      <c r="U1" s="7" t="str">
        <f>_xlfn.XLOOKUP(T1,R:R,S:S,"Not found :/")</f>
        <v>qq</v>
      </c>
      <c r="V1" s="7" t="str">
        <f>_xlfn.XLOOKUP(T1,R:R,S:S,"Not fount :)",,-1)</f>
        <v>qq</v>
      </c>
      <c r="W1">
        <v>1</v>
      </c>
      <c r="X1" s="1" t="s">
        <v>2</v>
      </c>
      <c r="Y1" s="7" t="str">
        <f t="shared" ref="Y1:Y24" si="0">_xlfn.XLOOKUP(W1,W:W,X:X,,,2)</f>
        <v>a</v>
      </c>
    </row>
    <row r="2" spans="1:29">
      <c r="R2">
        <v>3</v>
      </c>
      <c r="S2" s="1" t="s">
        <v>7</v>
      </c>
      <c r="T2">
        <v>19</v>
      </c>
      <c r="U2" s="7" t="str">
        <f t="shared" ref="U2:U20" si="1">_xlfn.XLOOKUP(T2,R:R,S:S,"Not found :/")</f>
        <v>sff</v>
      </c>
      <c r="V2" s="7" t="str">
        <f t="shared" ref="V2:V20" si="2">_xlfn.XLOOKUP(T2,R:R,S:S,"Not fount :)",,-1)</f>
        <v>sff</v>
      </c>
      <c r="W2">
        <v>2</v>
      </c>
      <c r="X2" s="1" t="s">
        <v>7</v>
      </c>
      <c r="Y2" s="7" t="str">
        <f t="shared" si="0"/>
        <v>b</v>
      </c>
      <c r="AA2" s="1"/>
    </row>
    <row r="3" spans="1:29">
      <c r="A3" s="4" t="s">
        <v>19</v>
      </c>
      <c r="B3" s="4" t="s">
        <v>20</v>
      </c>
      <c r="C3" s="5"/>
      <c r="D3" s="4" t="s">
        <v>21</v>
      </c>
      <c r="E3" s="4" t="s">
        <v>22</v>
      </c>
      <c r="F3" s="4" t="s">
        <v>23</v>
      </c>
      <c r="G3" s="4" t="s">
        <v>24</v>
      </c>
      <c r="I3" s="4" t="s">
        <v>25</v>
      </c>
      <c r="R3">
        <v>4</v>
      </c>
      <c r="S3" s="1" t="s">
        <v>9</v>
      </c>
      <c r="T3">
        <v>3</v>
      </c>
      <c r="U3" s="7" t="str">
        <f t="shared" si="1"/>
        <v>b</v>
      </c>
      <c r="V3" s="7" t="str">
        <f t="shared" si="2"/>
        <v>b</v>
      </c>
      <c r="W3">
        <v>3</v>
      </c>
      <c r="X3" s="1" t="s">
        <v>9</v>
      </c>
      <c r="Y3" s="7" t="str">
        <f t="shared" si="0"/>
        <v>c</v>
      </c>
    </row>
    <row r="4" spans="1:29">
      <c r="A4">
        <v>2</v>
      </c>
      <c r="B4" s="1" t="s">
        <v>2</v>
      </c>
      <c r="D4">
        <v>2</v>
      </c>
      <c r="E4" s="7" t="str">
        <f>_xlfn.XLOOKUP(D4,$A$4:$A$8,$B$4:$B$8)</f>
        <v>a</v>
      </c>
      <c r="F4" s="7" t="str">
        <f>_xlfn.XLOOKUP(D4,$A$4:$A$8,$B$4:$B$8,,,-1)</f>
        <v>a</v>
      </c>
      <c r="G4" s="7" t="str">
        <f>_xlfn.XLOOKUP(D4,$A$4:$A$8,$B$4:$B$8, "Not found")</f>
        <v>a</v>
      </c>
      <c r="I4" s="2" t="s">
        <v>26</v>
      </c>
      <c r="R4">
        <v>5</v>
      </c>
      <c r="S4" s="1" t="s">
        <v>12</v>
      </c>
      <c r="T4">
        <v>45</v>
      </c>
      <c r="U4" s="7" t="str">
        <f t="shared" si="1"/>
        <v>qq</v>
      </c>
      <c r="V4" s="7" t="str">
        <f t="shared" si="2"/>
        <v>qq</v>
      </c>
      <c r="W4">
        <v>4</v>
      </c>
      <c r="X4" s="1" t="s">
        <v>12</v>
      </c>
      <c r="Y4" s="7" t="str">
        <f t="shared" si="0"/>
        <v>d</v>
      </c>
    </row>
    <row r="5" spans="1:29">
      <c r="A5">
        <v>5</v>
      </c>
      <c r="B5" s="1" t="s">
        <v>7</v>
      </c>
      <c r="D5">
        <v>3</v>
      </c>
      <c r="E5" s="7" t="str">
        <f t="shared" ref="E5:E11" si="3">_xlfn.XLOOKUP(D5,$A$4:$A$8,$B$4:$B$8)</f>
        <v>e</v>
      </c>
      <c r="F5" s="7" t="str">
        <f t="shared" ref="F5:F11" si="4">_xlfn.XLOOKUP(D5,$A$4:$A$8,$B$4:$B$8,,,-1)</f>
        <v>e</v>
      </c>
      <c r="G5" s="7" t="str">
        <f t="shared" ref="G5:G11" si="5">_xlfn.XLOOKUP(D5,$A$4:$A$8,$B$4:$B$8, "Not found")</f>
        <v>e</v>
      </c>
      <c r="R5">
        <v>6</v>
      </c>
      <c r="S5" s="1" t="s">
        <v>27</v>
      </c>
      <c r="T5">
        <v>23</v>
      </c>
      <c r="U5" s="7" t="str">
        <f t="shared" si="1"/>
        <v>dddd</v>
      </c>
      <c r="V5" s="7" t="str">
        <f t="shared" si="2"/>
        <v>dddd</v>
      </c>
      <c r="W5">
        <v>5</v>
      </c>
      <c r="X5" s="1" t="s">
        <v>13</v>
      </c>
      <c r="Y5" s="7" t="str">
        <f t="shared" si="0"/>
        <v>e</v>
      </c>
      <c r="AB5" s="1"/>
    </row>
    <row r="6" spans="1:29">
      <c r="A6">
        <v>4</v>
      </c>
      <c r="B6" s="1" t="s">
        <v>9</v>
      </c>
      <c r="D6">
        <v>4</v>
      </c>
      <c r="E6" s="7" t="str">
        <f t="shared" si="3"/>
        <v>c</v>
      </c>
      <c r="F6" s="7" t="str">
        <f t="shared" si="4"/>
        <v>c</v>
      </c>
      <c r="G6" s="7" t="str">
        <f t="shared" si="5"/>
        <v>c</v>
      </c>
      <c r="R6">
        <v>7</v>
      </c>
      <c r="S6" s="1" t="s">
        <v>28</v>
      </c>
      <c r="T6">
        <v>5</v>
      </c>
      <c r="U6" s="7" t="str">
        <f t="shared" si="1"/>
        <v>d</v>
      </c>
      <c r="V6" s="7" t="str">
        <f t="shared" si="2"/>
        <v>Town</v>
      </c>
      <c r="W6">
        <v>6</v>
      </c>
      <c r="X6" s="1" t="s">
        <v>27</v>
      </c>
      <c r="Y6" s="7" t="str">
        <f t="shared" si="0"/>
        <v>f</v>
      </c>
      <c r="AB6" s="1"/>
    </row>
    <row r="7" spans="1:29">
      <c r="A7">
        <v>5</v>
      </c>
      <c r="B7" s="1" t="s">
        <v>12</v>
      </c>
      <c r="D7">
        <v>5</v>
      </c>
      <c r="E7" s="7" t="str">
        <f t="shared" si="3"/>
        <v>b</v>
      </c>
      <c r="F7" s="7" t="str">
        <f>_xlfn.XLOOKUP(D7,$A$4:$A$8,$B$4:$B$8,,,-1)</f>
        <v>d</v>
      </c>
      <c r="G7" s="7" t="str">
        <f t="shared" si="5"/>
        <v>b</v>
      </c>
      <c r="S7" s="1"/>
      <c r="T7">
        <v>23</v>
      </c>
      <c r="U7" s="7" t="str">
        <f t="shared" si="1"/>
        <v>dddd</v>
      </c>
      <c r="V7" s="7" t="str">
        <f t="shared" si="2"/>
        <v>dddd</v>
      </c>
      <c r="W7">
        <v>8</v>
      </c>
      <c r="X7">
        <v>3</v>
      </c>
      <c r="Y7" s="7">
        <f t="shared" si="0"/>
        <v>3</v>
      </c>
      <c r="AB7" s="1"/>
    </row>
    <row r="8" spans="1:29">
      <c r="A8">
        <v>3</v>
      </c>
      <c r="B8" s="1" t="s">
        <v>13</v>
      </c>
      <c r="D8">
        <v>10</v>
      </c>
      <c r="E8" s="7" t="e">
        <f t="shared" si="3"/>
        <v>#N/A</v>
      </c>
      <c r="F8" s="7" t="e">
        <f t="shared" si="4"/>
        <v>#N/A</v>
      </c>
      <c r="G8" s="7" t="str">
        <f t="shared" si="5"/>
        <v>Not found</v>
      </c>
      <c r="S8" s="1" t="s">
        <v>29</v>
      </c>
      <c r="T8">
        <v>-23</v>
      </c>
      <c r="U8" s="7" t="str">
        <f t="shared" si="1"/>
        <v>hola</v>
      </c>
      <c r="V8" s="7" t="str">
        <f t="shared" si="2"/>
        <v>hola</v>
      </c>
      <c r="AA8" s="1"/>
      <c r="AB8" s="1"/>
    </row>
    <row r="9" spans="1:29">
      <c r="D9">
        <v>1</v>
      </c>
      <c r="E9" s="7" t="e">
        <f t="shared" si="3"/>
        <v>#N/A</v>
      </c>
      <c r="F9" s="7" t="e">
        <f t="shared" si="4"/>
        <v>#N/A</v>
      </c>
      <c r="G9" s="7" t="str">
        <f t="shared" si="5"/>
        <v>Not found</v>
      </c>
      <c r="S9" s="1" t="s">
        <v>30</v>
      </c>
      <c r="T9">
        <v>12344</v>
      </c>
      <c r="U9" s="7" t="str">
        <f t="shared" si="1"/>
        <v>Not found :/</v>
      </c>
      <c r="V9" s="7" t="str">
        <f t="shared" si="2"/>
        <v>Not fount :)</v>
      </c>
      <c r="AA9" s="1"/>
      <c r="AB9" s="1"/>
    </row>
    <row r="10" spans="1:29">
      <c r="D10">
        <v>2.4</v>
      </c>
      <c r="E10" s="7" t="e">
        <f t="shared" si="3"/>
        <v>#N/A</v>
      </c>
      <c r="F10" s="7" t="e">
        <f t="shared" si="4"/>
        <v>#N/A</v>
      </c>
      <c r="G10" s="7" t="str">
        <f t="shared" si="5"/>
        <v>Not found</v>
      </c>
      <c r="R10">
        <v>45</v>
      </c>
      <c r="S10" s="1" t="s">
        <v>31</v>
      </c>
      <c r="T10">
        <v>3</v>
      </c>
      <c r="U10" s="7" t="str">
        <f t="shared" si="1"/>
        <v>b</v>
      </c>
      <c r="V10" s="7" t="str">
        <f t="shared" si="2"/>
        <v>b</v>
      </c>
      <c r="X10" s="1"/>
      <c r="AA10" s="1"/>
    </row>
    <row r="11" spans="1:29">
      <c r="D11" s="1" t="s">
        <v>32</v>
      </c>
      <c r="E11" s="7" t="e">
        <f t="shared" si="3"/>
        <v>#N/A</v>
      </c>
      <c r="F11" s="7" t="e">
        <f t="shared" si="4"/>
        <v>#N/A</v>
      </c>
      <c r="G11" s="7" t="str">
        <f t="shared" si="5"/>
        <v>Not found</v>
      </c>
      <c r="S11" s="1"/>
      <c r="T11">
        <v>5</v>
      </c>
      <c r="U11" s="7" t="str">
        <f t="shared" si="1"/>
        <v>d</v>
      </c>
      <c r="V11" s="7" t="str">
        <f t="shared" si="2"/>
        <v>Town</v>
      </c>
      <c r="X11" s="1"/>
      <c r="AC11" s="1"/>
    </row>
    <row r="12" spans="1:29">
      <c r="S12" s="1"/>
      <c r="U12" s="7">
        <f t="shared" si="1"/>
        <v>0</v>
      </c>
      <c r="V12" s="7">
        <f t="shared" si="2"/>
        <v>0</v>
      </c>
    </row>
    <row r="13" spans="1:29">
      <c r="R13">
        <v>19</v>
      </c>
      <c r="S13" s="1" t="s">
        <v>33</v>
      </c>
      <c r="U13" s="7">
        <f t="shared" si="1"/>
        <v>0</v>
      </c>
      <c r="V13" s="7">
        <f t="shared" si="2"/>
        <v>0</v>
      </c>
      <c r="X13" s="1"/>
      <c r="Y13" s="1"/>
    </row>
    <row r="14" spans="1:29">
      <c r="A14" s="4" t="s">
        <v>34</v>
      </c>
      <c r="R14">
        <v>23</v>
      </c>
      <c r="S14" s="1" t="s">
        <v>35</v>
      </c>
      <c r="U14" s="7">
        <f t="shared" si="1"/>
        <v>0</v>
      </c>
      <c r="V14" s="7">
        <f t="shared" si="2"/>
        <v>0</v>
      </c>
    </row>
    <row r="15" spans="1:29">
      <c r="U15" s="7">
        <f t="shared" si="1"/>
        <v>0</v>
      </c>
      <c r="V15" s="7">
        <f t="shared" si="2"/>
        <v>0</v>
      </c>
      <c r="X15" s="1"/>
    </row>
    <row r="16" spans="1:29">
      <c r="U16" s="7">
        <f t="shared" si="1"/>
        <v>0</v>
      </c>
      <c r="V16" s="7">
        <f t="shared" si="2"/>
        <v>0</v>
      </c>
      <c r="X16" s="1"/>
    </row>
    <row r="17" spans="1:24">
      <c r="A17">
        <v>2</v>
      </c>
      <c r="B17" s="1" t="s">
        <v>2</v>
      </c>
      <c r="D17" s="1">
        <v>2</v>
      </c>
      <c r="E17" s="7" t="str">
        <f>_xlfn.XLOOKUP(D17,$A$17:$A$21,$B$17:$B$21,,,2)</f>
        <v>a</v>
      </c>
      <c r="F17" s="7" t="str">
        <f>_xlfn.XLOOKUP(D17,$A$17:$A$21,$B$17:$B$21,,,2)</f>
        <v>a</v>
      </c>
      <c r="I17" s="2" t="s">
        <v>36</v>
      </c>
      <c r="R17">
        <v>5</v>
      </c>
      <c r="S17" s="1" t="s">
        <v>37</v>
      </c>
      <c r="U17" s="7">
        <f t="shared" si="1"/>
        <v>0</v>
      </c>
      <c r="V17" s="7">
        <f t="shared" si="2"/>
        <v>0</v>
      </c>
    </row>
    <row r="18" spans="1:24">
      <c r="A18">
        <v>3</v>
      </c>
      <c r="B18" s="1" t="s">
        <v>7</v>
      </c>
      <c r="D18">
        <v>3</v>
      </c>
      <c r="E18" s="7" t="str">
        <f t="shared" ref="E18:E25" si="6">_xlfn.XLOOKUP(D18,$A$17:$A$21,$B$17:$B$21,,,2)</f>
        <v>b</v>
      </c>
      <c r="F18" s="7" t="str">
        <f t="shared" ref="F18:F25" si="7">_xlfn.XLOOKUP(D18,$A$17:$A$21,$B$17:$B$21,,,2)</f>
        <v>b</v>
      </c>
      <c r="U18" s="7">
        <f t="shared" si="1"/>
        <v>0</v>
      </c>
      <c r="V18" s="7">
        <f t="shared" si="2"/>
        <v>0</v>
      </c>
    </row>
    <row r="19" spans="1:24">
      <c r="A19">
        <v>4</v>
      </c>
      <c r="B19" s="1" t="s">
        <v>9</v>
      </c>
      <c r="D19">
        <v>4</v>
      </c>
      <c r="E19" s="7" t="str">
        <f t="shared" si="6"/>
        <v>c</v>
      </c>
      <c r="F19" s="7" t="str">
        <f t="shared" si="7"/>
        <v>c</v>
      </c>
      <c r="U19" s="7">
        <f t="shared" si="1"/>
        <v>0</v>
      </c>
      <c r="V19" s="7">
        <f t="shared" si="2"/>
        <v>0</v>
      </c>
    </row>
    <row r="20" spans="1:24">
      <c r="A20">
        <v>5</v>
      </c>
      <c r="B20" s="1" t="s">
        <v>12</v>
      </c>
      <c r="D20">
        <v>5</v>
      </c>
      <c r="E20" s="7" t="str">
        <f t="shared" si="6"/>
        <v>d</v>
      </c>
      <c r="F20" s="7" t="str">
        <f t="shared" si="7"/>
        <v>d</v>
      </c>
      <c r="R20">
        <v>-23</v>
      </c>
      <c r="S20" s="1" t="s">
        <v>38</v>
      </c>
      <c r="U20" s="7">
        <f t="shared" si="1"/>
        <v>0</v>
      </c>
      <c r="V20" s="7">
        <f t="shared" si="2"/>
        <v>0</v>
      </c>
    </row>
    <row r="21" spans="1:24">
      <c r="A21">
        <v>6</v>
      </c>
      <c r="B21" s="1" t="s">
        <v>13</v>
      </c>
      <c r="D21">
        <v>6</v>
      </c>
      <c r="E21" s="7" t="str">
        <f t="shared" si="6"/>
        <v>e</v>
      </c>
      <c r="F21" s="7" t="str">
        <f t="shared" si="7"/>
        <v>e</v>
      </c>
      <c r="X21" s="1"/>
    </row>
    <row r="22" spans="1:24">
      <c r="D22">
        <v>7</v>
      </c>
      <c r="E22" s="7" t="e">
        <f t="shared" si="6"/>
        <v>#N/A</v>
      </c>
      <c r="F22" s="7" t="e">
        <f t="shared" si="7"/>
        <v>#N/A</v>
      </c>
    </row>
    <row r="23" spans="1:24">
      <c r="D23">
        <v>1</v>
      </c>
      <c r="E23" s="7" t="e">
        <f t="shared" si="6"/>
        <v>#N/A</v>
      </c>
      <c r="F23" s="7" t="e">
        <f t="shared" si="7"/>
        <v>#N/A</v>
      </c>
    </row>
    <row r="24" spans="1:24">
      <c r="D24">
        <v>10</v>
      </c>
      <c r="E24" s="7" t="e">
        <f t="shared" si="6"/>
        <v>#N/A</v>
      </c>
      <c r="F24" s="7" t="e">
        <f t="shared" si="7"/>
        <v>#N/A</v>
      </c>
      <c r="X24" s="1"/>
    </row>
    <row r="25" spans="1:24">
      <c r="D25" s="1" t="s">
        <v>2</v>
      </c>
      <c r="E25" s="7" t="e">
        <f t="shared" si="6"/>
        <v>#N/A</v>
      </c>
      <c r="F25" s="7" t="e">
        <f t="shared" si="7"/>
        <v>#N/A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F13AB-CC5F-4A91-9FB8-7B416C9F52C3}">
  <dimension ref="A1:L43"/>
  <sheetViews>
    <sheetView topLeftCell="A19" workbookViewId="0">
      <selection activeCell="J39" sqref="J39"/>
    </sheetView>
  </sheetViews>
  <sheetFormatPr defaultRowHeight="15"/>
  <cols>
    <col min="1" max="1" width="13.5703125" customWidth="1"/>
    <col min="5" max="5" width="15.42578125" customWidth="1"/>
    <col min="6" max="6" width="17.7109375" customWidth="1"/>
    <col min="7" max="7" width="14.28515625" customWidth="1"/>
  </cols>
  <sheetData>
    <row r="1" spans="1:12">
      <c r="A1" s="6" t="s">
        <v>17</v>
      </c>
    </row>
    <row r="3" spans="1:12">
      <c r="A3" s="4" t="s">
        <v>19</v>
      </c>
      <c r="B3" s="4" t="s">
        <v>20</v>
      </c>
      <c r="C3" s="5"/>
      <c r="D3" s="4" t="s">
        <v>21</v>
      </c>
      <c r="E3" s="4" t="s">
        <v>22</v>
      </c>
      <c r="F3" s="4" t="s">
        <v>23</v>
      </c>
      <c r="G3" s="4" t="s">
        <v>24</v>
      </c>
      <c r="L3" s="1" t="s">
        <v>25</v>
      </c>
    </row>
    <row r="4" spans="1:12">
      <c r="A4">
        <v>2</v>
      </c>
      <c r="B4" s="1" t="s">
        <v>2</v>
      </c>
      <c r="D4">
        <v>2.1234000000000002</v>
      </c>
      <c r="E4" s="7" t="str">
        <f>_xlfn.XLOOKUP(D4,$A$4:$A$10,$B$4:$B$10,,-1)</f>
        <v>a</v>
      </c>
      <c r="F4" s="7" t="str">
        <f>_xlfn.XLOOKUP(D4,$A$4:$A$10,$B$4:$B$10,,-1,-1)</f>
        <v>a</v>
      </c>
      <c r="G4" s="7" t="str">
        <f>_xlfn.XLOOKUP(D4,$A$4:$A$10,$B$4:$B$10, "Not found", -1)</f>
        <v>a</v>
      </c>
      <c r="L4" s="2" t="s">
        <v>39</v>
      </c>
    </row>
    <row r="5" spans="1:12">
      <c r="A5">
        <v>5</v>
      </c>
      <c r="B5" s="1" t="s">
        <v>7</v>
      </c>
      <c r="D5">
        <v>1.8</v>
      </c>
      <c r="E5" s="7" t="e">
        <f t="shared" ref="E5:E13" si="0">_xlfn.XLOOKUP(D5,$A$4:$A$10,$B$4:$B$10,,-1)</f>
        <v>#N/A</v>
      </c>
      <c r="F5" s="7" t="e">
        <f t="shared" ref="F5:F13" si="1">_xlfn.XLOOKUP(D5,$A$4:$A$10,$B$4:$B$10,,-1,-1)</f>
        <v>#N/A</v>
      </c>
      <c r="G5" s="7" t="str">
        <f t="shared" ref="G5:G13" si="2">_xlfn.XLOOKUP(D5,$A$4:$A$10,$B$4:$B$10, "Not found", -1)</f>
        <v>Not found</v>
      </c>
    </row>
    <row r="6" spans="1:12">
      <c r="A6">
        <v>4</v>
      </c>
      <c r="B6" s="1" t="s">
        <v>9</v>
      </c>
      <c r="D6">
        <v>4.8</v>
      </c>
      <c r="E6" s="7" t="str">
        <f t="shared" si="0"/>
        <v>c</v>
      </c>
      <c r="F6" s="7" t="str">
        <f t="shared" si="1"/>
        <v>c</v>
      </c>
      <c r="G6" s="7" t="str">
        <f t="shared" si="2"/>
        <v>c</v>
      </c>
    </row>
    <row r="7" spans="1:12">
      <c r="A7">
        <v>5</v>
      </c>
      <c r="B7" s="1" t="s">
        <v>12</v>
      </c>
      <c r="D7">
        <v>5</v>
      </c>
      <c r="E7" s="7" t="str">
        <f t="shared" si="0"/>
        <v>b</v>
      </c>
      <c r="F7" s="7" t="str">
        <f t="shared" si="1"/>
        <v>d</v>
      </c>
      <c r="G7" s="7" t="str">
        <f t="shared" si="2"/>
        <v>b</v>
      </c>
    </row>
    <row r="8" spans="1:12">
      <c r="A8">
        <v>3</v>
      </c>
      <c r="B8" s="1" t="s">
        <v>13</v>
      </c>
      <c r="D8">
        <v>10</v>
      </c>
      <c r="E8" s="7" t="str">
        <f t="shared" si="0"/>
        <v>b</v>
      </c>
      <c r="F8" s="7" t="str">
        <f t="shared" si="1"/>
        <v>d</v>
      </c>
      <c r="G8" s="7" t="str">
        <f t="shared" si="2"/>
        <v>b</v>
      </c>
    </row>
    <row r="9" spans="1:12">
      <c r="A9" t="b">
        <v>1</v>
      </c>
      <c r="B9" s="1" t="s">
        <v>27</v>
      </c>
      <c r="D9">
        <v>1</v>
      </c>
      <c r="E9" s="7" t="e">
        <f t="shared" si="0"/>
        <v>#N/A</v>
      </c>
      <c r="F9" s="7" t="e">
        <f t="shared" si="1"/>
        <v>#N/A</v>
      </c>
      <c r="G9" s="7" t="str">
        <f t="shared" si="2"/>
        <v>Not found</v>
      </c>
    </row>
    <row r="10" spans="1:12">
      <c r="A10" s="1" t="s">
        <v>40</v>
      </c>
      <c r="B10" s="1" t="s">
        <v>41</v>
      </c>
      <c r="D10" t="e">
        <f>1/0</f>
        <v>#DIV/0!</v>
      </c>
      <c r="E10" s="7" t="e">
        <f t="shared" si="0"/>
        <v>#DIV/0!</v>
      </c>
      <c r="F10" s="7" t="e">
        <f t="shared" si="1"/>
        <v>#DIV/0!</v>
      </c>
      <c r="G10" s="7" t="e">
        <f t="shared" si="2"/>
        <v>#DIV/0!</v>
      </c>
    </row>
    <row r="11" spans="1:12">
      <c r="D11" s="1" t="s">
        <v>32</v>
      </c>
      <c r="E11" s="7" t="str">
        <f t="shared" si="0"/>
        <v>g</v>
      </c>
      <c r="F11" s="7" t="str">
        <f t="shared" si="1"/>
        <v>g</v>
      </c>
      <c r="G11" s="7" t="str">
        <f t="shared" si="2"/>
        <v>g</v>
      </c>
    </row>
    <row r="12" spans="1:12">
      <c r="D12" t="b">
        <v>1</v>
      </c>
      <c r="E12" s="7" t="str">
        <f t="shared" si="0"/>
        <v>f</v>
      </c>
      <c r="F12" s="7" t="str">
        <f t="shared" si="1"/>
        <v>f</v>
      </c>
      <c r="G12" s="7" t="str">
        <f t="shared" si="2"/>
        <v>f</v>
      </c>
    </row>
    <row r="13" spans="1:12">
      <c r="D13" t="b">
        <v>0</v>
      </c>
      <c r="E13" s="7" t="str">
        <f t="shared" si="0"/>
        <v>g</v>
      </c>
      <c r="F13" s="7" t="str">
        <f t="shared" si="1"/>
        <v>g</v>
      </c>
      <c r="G13" s="7" t="str">
        <f t="shared" si="2"/>
        <v>g</v>
      </c>
    </row>
    <row r="16" spans="1:12">
      <c r="A16" s="6" t="s">
        <v>34</v>
      </c>
    </row>
    <row r="18" spans="1:10">
      <c r="E18" s="4" t="s">
        <v>42</v>
      </c>
      <c r="I18" s="4" t="s">
        <v>42</v>
      </c>
    </row>
    <row r="19" spans="1:10">
      <c r="A19">
        <v>2</v>
      </c>
      <c r="B19" s="1" t="s">
        <v>2</v>
      </c>
      <c r="D19" s="1">
        <v>2</v>
      </c>
      <c r="E19" s="7" t="str">
        <f>_xlfn.XLOOKUP(D19,$A$19:$A$23,$B$19:$B$23,,-1,2)</f>
        <v>a</v>
      </c>
      <c r="H19" s="1" t="s">
        <v>43</v>
      </c>
      <c r="I19" s="7">
        <f>_xlfn.XLOOKUP(H19,$B$19:$B$23,$A$19:$A$23,,-1,2)</f>
        <v>2</v>
      </c>
    </row>
    <row r="20" spans="1:10">
      <c r="A20">
        <v>3</v>
      </c>
      <c r="B20" s="1" t="s">
        <v>7</v>
      </c>
      <c r="D20">
        <v>1.8</v>
      </c>
      <c r="E20" s="7" t="e">
        <f>_xlfn.XLOOKUP(D20,$A$19:$A$23,$B$19:$B$23,,-1,2)</f>
        <v>#N/A</v>
      </c>
      <c r="F20" s="7" t="str">
        <f>_xlfn.XLOOKUP(D20,$A$19:$A$23,$B$19:$B$23,"-",-1,2)</f>
        <v>-</v>
      </c>
      <c r="H20" s="1" t="s">
        <v>44</v>
      </c>
      <c r="I20" s="7">
        <f t="shared" ref="I20:I28" si="3">_xlfn.XLOOKUP(H20,$B$19:$B$23,$A$19:$A$23,,-1,2)</f>
        <v>3</v>
      </c>
    </row>
    <row r="21" spans="1:10">
      <c r="A21">
        <v>4</v>
      </c>
      <c r="B21" s="1" t="s">
        <v>9</v>
      </c>
      <c r="D21">
        <v>4.5</v>
      </c>
      <c r="E21" s="7" t="str">
        <f t="shared" ref="E20:E28" si="4">_xlfn.XLOOKUP(D21,$A$19:$A$23,$B$19:$B$23,,-1,2)</f>
        <v>c</v>
      </c>
      <c r="H21" s="1" t="s">
        <v>45</v>
      </c>
      <c r="I21" s="7">
        <f t="shared" si="3"/>
        <v>2</v>
      </c>
    </row>
    <row r="22" spans="1:10">
      <c r="A22">
        <v>5</v>
      </c>
      <c r="B22" s="1" t="s">
        <v>12</v>
      </c>
      <c r="D22">
        <v>5</v>
      </c>
      <c r="E22" s="7" t="str">
        <f>_xlfn.XLOOKUP(D22,$A$19:$A$23,$B$19:$B$23,,-1,2)</f>
        <v>d</v>
      </c>
      <c r="H22" s="1" t="s">
        <v>46</v>
      </c>
      <c r="I22" s="7">
        <f t="shared" si="3"/>
        <v>2</v>
      </c>
    </row>
    <row r="23" spans="1:10">
      <c r="A23">
        <v>6</v>
      </c>
      <c r="B23" s="1" t="s">
        <v>13</v>
      </c>
      <c r="D23">
        <v>5.99</v>
      </c>
      <c r="E23" s="7" t="str">
        <f t="shared" si="4"/>
        <v>d</v>
      </c>
      <c r="H23" s="1" t="s">
        <v>47</v>
      </c>
      <c r="I23" s="7">
        <f t="shared" si="3"/>
        <v>5</v>
      </c>
    </row>
    <row r="24" spans="1:10">
      <c r="D24">
        <v>7</v>
      </c>
      <c r="E24" s="7" t="str">
        <f t="shared" si="4"/>
        <v>e</v>
      </c>
      <c r="H24">
        <v>12</v>
      </c>
      <c r="I24" s="7" t="e">
        <f t="shared" si="3"/>
        <v>#N/A</v>
      </c>
      <c r="J24" s="7" t="str">
        <f>_xlfn.XLOOKUP(H24,$B$19:$B$23,$A$19:$A$23,"-",-1,2)</f>
        <v>-</v>
      </c>
    </row>
    <row r="25" spans="1:10">
      <c r="D25">
        <v>1</v>
      </c>
      <c r="E25" s="7" t="e">
        <f t="shared" si="4"/>
        <v>#N/A</v>
      </c>
      <c r="H25" t="b">
        <v>1</v>
      </c>
      <c r="I25" s="7">
        <f t="shared" si="3"/>
        <v>6</v>
      </c>
    </row>
    <row r="26" spans="1:10">
      <c r="D26">
        <v>10</v>
      </c>
      <c r="E26" s="7" t="str">
        <f t="shared" si="4"/>
        <v>e</v>
      </c>
      <c r="H26" t="b">
        <v>0</v>
      </c>
      <c r="I26" s="7">
        <f t="shared" si="3"/>
        <v>6</v>
      </c>
    </row>
    <row r="27" spans="1:10">
      <c r="D27" s="1" t="s">
        <v>2</v>
      </c>
      <c r="E27" s="7" t="str">
        <f t="shared" si="4"/>
        <v>e</v>
      </c>
      <c r="H27">
        <v>123</v>
      </c>
      <c r="I27" s="7" t="e">
        <f t="shared" si="3"/>
        <v>#N/A</v>
      </c>
    </row>
    <row r="28" spans="1:10">
      <c r="D28" t="b">
        <v>1</v>
      </c>
      <c r="E28" s="7" t="str">
        <f t="shared" si="4"/>
        <v>e</v>
      </c>
      <c r="H28" s="1" t="s">
        <v>48</v>
      </c>
      <c r="I28" s="7">
        <f t="shared" si="3"/>
        <v>3</v>
      </c>
    </row>
    <row r="33" spans="1:10">
      <c r="E33" s="4" t="s">
        <v>49</v>
      </c>
      <c r="I33" s="4" t="s">
        <v>49</v>
      </c>
    </row>
    <row r="34" spans="1:10">
      <c r="A34">
        <v>6</v>
      </c>
      <c r="B34" s="1" t="s">
        <v>13</v>
      </c>
      <c r="D34" s="1">
        <v>2</v>
      </c>
      <c r="E34" s="7" t="str">
        <f>_xlfn.XLOOKUP(D34,$A$34:$A$38,$B$34:$B$38,,-1,-2)</f>
        <v>a</v>
      </c>
      <c r="H34" s="1" t="s">
        <v>43</v>
      </c>
      <c r="I34" s="7">
        <f>_xlfn.XLOOKUP(H34,$B$34:$B$38,$A$34:$A$38,,-1,-2)</f>
        <v>2</v>
      </c>
    </row>
    <row r="35" spans="1:10">
      <c r="A35">
        <v>5</v>
      </c>
      <c r="B35" s="1" t="s">
        <v>12</v>
      </c>
      <c r="D35">
        <v>1.8</v>
      </c>
      <c r="E35" s="7" t="e">
        <f>_xlfn.XLOOKUP(D35,$A$34:$A$38,$B$34:$B$38,,-1,-2)</f>
        <v>#N/A</v>
      </c>
      <c r="F35" s="7" t="str">
        <f>_xlfn.XLOOKUP(D35,$A$34:$A$38,$B$34:$B$38,"-",-1,-2)</f>
        <v>-</v>
      </c>
      <c r="H35" s="1" t="s">
        <v>44</v>
      </c>
      <c r="I35" s="7">
        <f t="shared" ref="I35:I43" si="5">_xlfn.XLOOKUP(H35,$B$34:$B$38,$A$34:$A$38,,-1,-2)</f>
        <v>3</v>
      </c>
    </row>
    <row r="36" spans="1:10">
      <c r="A36">
        <v>4</v>
      </c>
      <c r="B36" s="1" t="s">
        <v>9</v>
      </c>
      <c r="D36">
        <v>4.5</v>
      </c>
      <c r="E36" s="7" t="str">
        <f t="shared" ref="E35:E43" si="6">_xlfn.XLOOKUP(D36,$A$34:$A$38,$B$34:$B$38,,-1,-2)</f>
        <v>c</v>
      </c>
      <c r="H36" s="1" t="s">
        <v>45</v>
      </c>
      <c r="I36" s="7">
        <f t="shared" si="5"/>
        <v>2</v>
      </c>
    </row>
    <row r="37" spans="1:10">
      <c r="A37">
        <v>3</v>
      </c>
      <c r="B37" s="1" t="s">
        <v>7</v>
      </c>
      <c r="D37">
        <v>5</v>
      </c>
      <c r="E37" s="7" t="str">
        <f t="shared" si="6"/>
        <v>d</v>
      </c>
      <c r="H37" s="1" t="s">
        <v>46</v>
      </c>
      <c r="I37" s="7">
        <f t="shared" si="5"/>
        <v>2</v>
      </c>
    </row>
    <row r="38" spans="1:10">
      <c r="A38">
        <v>2</v>
      </c>
      <c r="B38" s="1" t="s">
        <v>2</v>
      </c>
      <c r="D38">
        <v>5.99</v>
      </c>
      <c r="E38" s="7" t="str">
        <f t="shared" si="6"/>
        <v>d</v>
      </c>
      <c r="H38" s="1" t="s">
        <v>47</v>
      </c>
      <c r="I38" s="7">
        <f t="shared" si="5"/>
        <v>5</v>
      </c>
    </row>
    <row r="39" spans="1:10">
      <c r="D39">
        <v>7</v>
      </c>
      <c r="E39" s="7" t="str">
        <f t="shared" si="6"/>
        <v>e</v>
      </c>
      <c r="H39">
        <v>12</v>
      </c>
      <c r="I39" s="7" t="e">
        <f>_xlfn.XLOOKUP(H39,$B$34:$B$38,$A$34:$A$38,,-1,-2)</f>
        <v>#N/A</v>
      </c>
      <c r="J39" s="7" t="str">
        <f>_xlfn.XLOOKUP(H39,$B$34:$B$38,$A$34:$A$38,"-",-1,-2)</f>
        <v>-</v>
      </c>
    </row>
    <row r="40" spans="1:10">
      <c r="D40">
        <v>1</v>
      </c>
      <c r="E40" s="7" t="e">
        <f t="shared" si="6"/>
        <v>#N/A</v>
      </c>
      <c r="H40" t="b">
        <v>1</v>
      </c>
      <c r="I40" s="7">
        <f t="shared" si="5"/>
        <v>6</v>
      </c>
    </row>
    <row r="41" spans="1:10">
      <c r="D41">
        <v>10</v>
      </c>
      <c r="E41" s="7" t="str">
        <f t="shared" si="6"/>
        <v>e</v>
      </c>
      <c r="H41" t="b">
        <v>0</v>
      </c>
      <c r="I41" s="7">
        <f t="shared" si="5"/>
        <v>6</v>
      </c>
    </row>
    <row r="42" spans="1:10">
      <c r="D42" s="1" t="s">
        <v>2</v>
      </c>
      <c r="E42" s="7" t="str">
        <f t="shared" si="6"/>
        <v>e</v>
      </c>
      <c r="H42">
        <v>123</v>
      </c>
      <c r="I42" s="7" t="e">
        <f t="shared" si="5"/>
        <v>#N/A</v>
      </c>
    </row>
    <row r="43" spans="1:10">
      <c r="D43" t="b">
        <v>1</v>
      </c>
      <c r="E43" s="7" t="str">
        <f t="shared" si="6"/>
        <v>e</v>
      </c>
      <c r="H43" s="1" t="s">
        <v>48</v>
      </c>
      <c r="I43" s="7">
        <f t="shared" si="5"/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23D5A-3AA2-4A74-98CE-C47BB883849B}">
  <dimension ref="A1:J43"/>
  <sheetViews>
    <sheetView tabSelected="1" workbookViewId="0">
      <selection activeCell="H15" sqref="H15"/>
    </sheetView>
  </sheetViews>
  <sheetFormatPr defaultRowHeight="15"/>
  <cols>
    <col min="1" max="1" width="15.28515625" customWidth="1"/>
    <col min="5" max="5" width="17.28515625" customWidth="1"/>
    <col min="6" max="6" width="16.7109375" customWidth="1"/>
  </cols>
  <sheetData>
    <row r="1" spans="1:8">
      <c r="A1" s="6" t="s">
        <v>17</v>
      </c>
    </row>
    <row r="3" spans="1:8">
      <c r="A3" s="4" t="s">
        <v>19</v>
      </c>
      <c r="B3" s="4" t="s">
        <v>20</v>
      </c>
      <c r="C3" s="5"/>
      <c r="D3" s="4" t="s">
        <v>21</v>
      </c>
      <c r="E3" s="4" t="s">
        <v>22</v>
      </c>
      <c r="F3" s="4" t="s">
        <v>23</v>
      </c>
      <c r="G3" s="4" t="s">
        <v>24</v>
      </c>
    </row>
    <row r="4" spans="1:8">
      <c r="A4">
        <v>2</v>
      </c>
      <c r="B4" s="1" t="s">
        <v>2</v>
      </c>
      <c r="D4">
        <v>2.1234000000000002</v>
      </c>
      <c r="E4" s="7" t="str">
        <f>_xlfn.XLOOKUP(D4,$A$4:$A$10,$B$4:$B$10,,1)</f>
        <v>e</v>
      </c>
      <c r="F4" s="7" t="str">
        <f>_xlfn.XLOOKUP(D4,$A$4:$A$10,$B$4:$B$10,,1,-1)</f>
        <v>e</v>
      </c>
      <c r="G4" s="7" t="str">
        <f>_xlfn.XLOOKUP(D4,$A$4:$A$10,$B$4:$B$10, "Not found", 1)</f>
        <v>e</v>
      </c>
    </row>
    <row r="5" spans="1:8">
      <c r="A5">
        <v>5</v>
      </c>
      <c r="B5" s="1" t="s">
        <v>7</v>
      </c>
      <c r="D5">
        <v>1.8</v>
      </c>
      <c r="E5" s="7" t="str">
        <f t="shared" ref="E5:E13" si="0">_xlfn.XLOOKUP(D5,$A$4:$A$10,$B$4:$B$10,,1)</f>
        <v>a</v>
      </c>
      <c r="F5" s="7" t="str">
        <f t="shared" ref="F5:F14" si="1">_xlfn.XLOOKUP(D5,$A$4:$A$10,$B$4:$B$10,,1,-1)</f>
        <v>a</v>
      </c>
      <c r="G5" s="7" t="str">
        <f t="shared" ref="G5:G14" si="2">_xlfn.XLOOKUP(D5,$A$4:$A$10,$B$4:$B$10, "Not found", 1)</f>
        <v>a</v>
      </c>
    </row>
    <row r="6" spans="1:8">
      <c r="A6">
        <v>4</v>
      </c>
      <c r="B6" s="1" t="s">
        <v>9</v>
      </c>
      <c r="D6">
        <v>4.8</v>
      </c>
      <c r="E6" s="7" t="str">
        <f t="shared" si="0"/>
        <v>b</v>
      </c>
      <c r="F6" s="7" t="str">
        <f t="shared" si="1"/>
        <v>d</v>
      </c>
      <c r="G6" s="7" t="str">
        <f t="shared" si="2"/>
        <v>b</v>
      </c>
    </row>
    <row r="7" spans="1:8">
      <c r="A7">
        <v>5</v>
      </c>
      <c r="B7" s="1" t="s">
        <v>12</v>
      </c>
      <c r="D7">
        <v>5</v>
      </c>
      <c r="E7" s="7" t="str">
        <f t="shared" si="0"/>
        <v>b</v>
      </c>
      <c r="F7" s="7" t="str">
        <f t="shared" si="1"/>
        <v>d</v>
      </c>
      <c r="G7" s="7" t="str">
        <f t="shared" si="2"/>
        <v>b</v>
      </c>
    </row>
    <row r="8" spans="1:8">
      <c r="A8">
        <v>3</v>
      </c>
      <c r="B8" s="1" t="s">
        <v>13</v>
      </c>
      <c r="D8">
        <v>10</v>
      </c>
      <c r="E8" s="7" t="str">
        <f t="shared" si="0"/>
        <v>g</v>
      </c>
      <c r="F8" s="7" t="str">
        <f t="shared" si="1"/>
        <v>g</v>
      </c>
      <c r="G8" s="7" t="str">
        <f t="shared" si="2"/>
        <v>g</v>
      </c>
    </row>
    <row r="9" spans="1:8">
      <c r="A9" t="b">
        <v>1</v>
      </c>
      <c r="B9" s="1" t="s">
        <v>27</v>
      </c>
      <c r="D9">
        <v>1</v>
      </c>
      <c r="E9" s="7" t="str">
        <f t="shared" si="0"/>
        <v>a</v>
      </c>
      <c r="F9" s="7" t="str">
        <f t="shared" si="1"/>
        <v>a</v>
      </c>
      <c r="G9" s="7" t="str">
        <f t="shared" si="2"/>
        <v>a</v>
      </c>
    </row>
    <row r="10" spans="1:8">
      <c r="A10" s="1" t="s">
        <v>40</v>
      </c>
      <c r="B10" s="1" t="s">
        <v>41</v>
      </c>
      <c r="D10" s="7" t="e">
        <f>1/0</f>
        <v>#DIV/0!</v>
      </c>
      <c r="E10" s="7" t="e">
        <f t="shared" si="0"/>
        <v>#DIV/0!</v>
      </c>
      <c r="F10" s="7" t="e">
        <f t="shared" si="1"/>
        <v>#DIV/0!</v>
      </c>
      <c r="G10" s="7" t="e">
        <f t="shared" si="2"/>
        <v>#DIV/0!</v>
      </c>
    </row>
    <row r="11" spans="1:8">
      <c r="D11" s="1" t="s">
        <v>32</v>
      </c>
      <c r="E11" s="7" t="str">
        <f t="shared" si="0"/>
        <v>f</v>
      </c>
      <c r="F11" s="7" t="str">
        <f t="shared" si="1"/>
        <v>f</v>
      </c>
      <c r="G11" s="7" t="str">
        <f t="shared" si="2"/>
        <v>f</v>
      </c>
    </row>
    <row r="12" spans="1:8">
      <c r="D12" t="b">
        <v>1</v>
      </c>
      <c r="E12" s="7" t="str">
        <f t="shared" si="0"/>
        <v>f</v>
      </c>
      <c r="F12" s="7" t="str">
        <f t="shared" si="1"/>
        <v>f</v>
      </c>
      <c r="G12" s="7" t="str">
        <f t="shared" si="2"/>
        <v>f</v>
      </c>
    </row>
    <row r="13" spans="1:8">
      <c r="D13" t="b">
        <v>0</v>
      </c>
      <c r="E13" s="7" t="str">
        <f>_xlfn.XLOOKUP(D13,$A$4:$A$10,$B$4:$B$10,,1)</f>
        <v>f</v>
      </c>
      <c r="F13" s="7" t="str">
        <f t="shared" si="1"/>
        <v>f</v>
      </c>
      <c r="G13" s="7" t="str">
        <f t="shared" si="2"/>
        <v>f</v>
      </c>
    </row>
    <row r="14" spans="1:8">
      <c r="D14" s="1"/>
      <c r="E14" s="2" t="s">
        <v>50</v>
      </c>
      <c r="F14" s="2" t="s">
        <v>51</v>
      </c>
      <c r="G14" s="2" t="s">
        <v>52</v>
      </c>
      <c r="H14" s="1" t="s">
        <v>53</v>
      </c>
    </row>
    <row r="16" spans="1:8">
      <c r="A16" s="6" t="s">
        <v>34</v>
      </c>
    </row>
    <row r="18" spans="1:10">
      <c r="E18" s="4" t="s">
        <v>54</v>
      </c>
      <c r="I18" s="4" t="s">
        <v>42</v>
      </c>
    </row>
    <row r="19" spans="1:10">
      <c r="A19">
        <v>2</v>
      </c>
      <c r="B19" s="1" t="s">
        <v>2</v>
      </c>
      <c r="D19" s="1">
        <v>2</v>
      </c>
      <c r="E19" s="7" t="str">
        <f>_xlfn.XLOOKUP(D19,$A$19:$A$23,$B$19:$B$23,,1,2)</f>
        <v>a</v>
      </c>
      <c r="H19" s="1" t="s">
        <v>43</v>
      </c>
      <c r="I19" s="7">
        <f>_xlfn.XLOOKUP(H19,$B$19:$B$23,$A$19:$A$23,,1,2)</f>
        <v>3</v>
      </c>
    </row>
    <row r="20" spans="1:10">
      <c r="A20">
        <v>3</v>
      </c>
      <c r="B20" s="1" t="s">
        <v>7</v>
      </c>
      <c r="D20">
        <v>1.8</v>
      </c>
      <c r="E20" s="7" t="str">
        <f t="shared" ref="E20:E28" si="3">_xlfn.XLOOKUP(D20,$A$19:$A$23,$B$19:$B$23,,1,2)</f>
        <v>a</v>
      </c>
      <c r="H20" s="1" t="s">
        <v>44</v>
      </c>
      <c r="I20" s="7">
        <f t="shared" ref="I20:I28" si="4">_xlfn.XLOOKUP(H20,$B$19:$B$23,$A$19:$A$23,,1,2)</f>
        <v>4</v>
      </c>
    </row>
    <row r="21" spans="1:10">
      <c r="A21">
        <v>4</v>
      </c>
      <c r="B21" s="1" t="s">
        <v>9</v>
      </c>
      <c r="D21">
        <v>4.5</v>
      </c>
      <c r="E21" s="7" t="str">
        <f t="shared" si="3"/>
        <v>d</v>
      </c>
      <c r="H21" s="1" t="s">
        <v>45</v>
      </c>
      <c r="I21" s="7">
        <f t="shared" si="4"/>
        <v>2</v>
      </c>
    </row>
    <row r="22" spans="1:10">
      <c r="A22">
        <v>5</v>
      </c>
      <c r="B22" s="1" t="s">
        <v>12</v>
      </c>
      <c r="D22">
        <v>5</v>
      </c>
      <c r="E22" s="7" t="str">
        <f t="shared" si="3"/>
        <v>d</v>
      </c>
      <c r="H22" s="1" t="s">
        <v>46</v>
      </c>
      <c r="I22" s="7">
        <f t="shared" si="4"/>
        <v>3</v>
      </c>
    </row>
    <row r="23" spans="1:10">
      <c r="A23">
        <v>6</v>
      </c>
      <c r="B23" s="1" t="s">
        <v>13</v>
      </c>
      <c r="D23">
        <v>5.99</v>
      </c>
      <c r="E23" s="7" t="str">
        <f t="shared" si="3"/>
        <v>e</v>
      </c>
      <c r="H23" s="1" t="s">
        <v>47</v>
      </c>
      <c r="I23" s="7">
        <f t="shared" si="4"/>
        <v>6</v>
      </c>
    </row>
    <row r="24" spans="1:10">
      <c r="D24">
        <v>7</v>
      </c>
      <c r="E24" s="7" t="e">
        <f>_xlfn.XLOOKUP(D24,$A$19:$A$23,$B$19:$B$23,,1,2)</f>
        <v>#N/A</v>
      </c>
      <c r="F24" s="7" t="str">
        <f>_xlfn.XLOOKUP(D24,$A$19:$A$23,$B$19:$B$23,"-",1,2)</f>
        <v>-</v>
      </c>
      <c r="H24">
        <v>12</v>
      </c>
      <c r="I24" s="7">
        <f t="shared" si="4"/>
        <v>2</v>
      </c>
    </row>
    <row r="25" spans="1:10">
      <c r="D25">
        <v>1</v>
      </c>
      <c r="E25" s="7" t="str">
        <f t="shared" si="3"/>
        <v>a</v>
      </c>
      <c r="H25" t="b">
        <v>1</v>
      </c>
      <c r="I25" s="7" t="e">
        <f>_xlfn.XLOOKUP(H25,$B$19:$B$23,$A$19:$A$23,,1,2)</f>
        <v>#N/A</v>
      </c>
      <c r="J25" s="7" t="str">
        <f>_xlfn.XLOOKUP(H25,$B$19:$B$23,$A$19:$A$23,"-",1,2)</f>
        <v>-</v>
      </c>
    </row>
    <row r="26" spans="1:10">
      <c r="D26">
        <v>10</v>
      </c>
      <c r="E26" s="7" t="e">
        <f t="shared" si="3"/>
        <v>#N/A</v>
      </c>
      <c r="H26" t="b">
        <v>0</v>
      </c>
      <c r="I26" s="7" t="e">
        <f t="shared" si="4"/>
        <v>#N/A</v>
      </c>
    </row>
    <row r="27" spans="1:10">
      <c r="D27" s="1" t="s">
        <v>2</v>
      </c>
      <c r="E27" s="7" t="e">
        <f t="shared" si="3"/>
        <v>#N/A</v>
      </c>
      <c r="H27">
        <v>123</v>
      </c>
      <c r="I27" s="7">
        <f t="shared" si="4"/>
        <v>2</v>
      </c>
    </row>
    <row r="28" spans="1:10">
      <c r="D28" t="b">
        <v>1</v>
      </c>
      <c r="E28" s="7" t="e">
        <f t="shared" si="3"/>
        <v>#N/A</v>
      </c>
      <c r="H28" s="1" t="s">
        <v>48</v>
      </c>
      <c r="I28" s="7">
        <f t="shared" si="4"/>
        <v>4</v>
      </c>
    </row>
    <row r="33" spans="1:10">
      <c r="E33" s="4" t="s">
        <v>49</v>
      </c>
      <c r="I33" s="4" t="s">
        <v>49</v>
      </c>
    </row>
    <row r="34" spans="1:10">
      <c r="A34">
        <v>6</v>
      </c>
      <c r="B34" s="1" t="s">
        <v>13</v>
      </c>
      <c r="D34" s="1">
        <v>2</v>
      </c>
      <c r="E34" s="7" t="str">
        <f>_xlfn.XLOOKUP(D34,$A$34:$A$38,$B$34:$B$38,,1,-2)</f>
        <v>a</v>
      </c>
      <c r="H34" s="1" t="s">
        <v>43</v>
      </c>
      <c r="I34" s="7">
        <f>_xlfn.XLOOKUP(H34,$B$34:$B$38,$A$34:$A$38,,1,-2)</f>
        <v>3</v>
      </c>
    </row>
    <row r="35" spans="1:10">
      <c r="A35">
        <v>5</v>
      </c>
      <c r="B35" s="1" t="s">
        <v>12</v>
      </c>
      <c r="D35">
        <v>1.8</v>
      </c>
      <c r="E35" s="7" t="str">
        <f t="shared" ref="E35:E43" si="5">_xlfn.XLOOKUP(D35,$A$34:$A$38,$B$34:$B$38,,1,-2)</f>
        <v>a</v>
      </c>
      <c r="H35" s="1" t="s">
        <v>44</v>
      </c>
      <c r="I35" s="7">
        <f t="shared" ref="I35:I43" si="6">_xlfn.XLOOKUP(H35,$B$34:$B$38,$A$34:$A$38,,1,-2)</f>
        <v>4</v>
      </c>
    </row>
    <row r="36" spans="1:10">
      <c r="A36">
        <v>4</v>
      </c>
      <c r="B36" s="1" t="s">
        <v>9</v>
      </c>
      <c r="D36">
        <v>4.5</v>
      </c>
      <c r="E36" s="7" t="str">
        <f t="shared" si="5"/>
        <v>d</v>
      </c>
      <c r="H36" s="1" t="s">
        <v>45</v>
      </c>
      <c r="I36" s="7">
        <f t="shared" si="6"/>
        <v>2</v>
      </c>
    </row>
    <row r="37" spans="1:10">
      <c r="A37">
        <v>3</v>
      </c>
      <c r="B37" s="1" t="s">
        <v>7</v>
      </c>
      <c r="D37">
        <v>5</v>
      </c>
      <c r="E37" s="7" t="str">
        <f t="shared" si="5"/>
        <v>d</v>
      </c>
      <c r="H37" s="1" t="s">
        <v>46</v>
      </c>
      <c r="I37" s="7">
        <f t="shared" si="6"/>
        <v>3</v>
      </c>
    </row>
    <row r="38" spans="1:10">
      <c r="A38">
        <v>2</v>
      </c>
      <c r="B38" s="1" t="s">
        <v>2</v>
      </c>
      <c r="D38">
        <v>5.99</v>
      </c>
      <c r="E38" s="7" t="str">
        <f t="shared" si="5"/>
        <v>e</v>
      </c>
      <c r="H38" s="1" t="s">
        <v>47</v>
      </c>
      <c r="I38" s="7">
        <f t="shared" si="6"/>
        <v>6</v>
      </c>
    </row>
    <row r="39" spans="1:10">
      <c r="D39">
        <v>7</v>
      </c>
      <c r="E39" s="7" t="e">
        <f>_xlfn.XLOOKUP(D39,$A$34:$A$38,$B$34:$B$38,,1,-2)</f>
        <v>#N/A</v>
      </c>
      <c r="F39" s="7" t="str">
        <f>_xlfn.XLOOKUP(D39,$A$34:$A$38,$B$34:$B$38,"-",1,-2)</f>
        <v>-</v>
      </c>
      <c r="H39">
        <v>12</v>
      </c>
      <c r="I39" s="7">
        <f>_xlfn.XLOOKUP(H39,$B$34:$B$38,$A$34:$A$38,,1,-2)</f>
        <v>2</v>
      </c>
    </row>
    <row r="40" spans="1:10">
      <c r="D40">
        <v>1</v>
      </c>
      <c r="E40" s="7" t="str">
        <f t="shared" si="5"/>
        <v>a</v>
      </c>
      <c r="H40" t="b">
        <v>1</v>
      </c>
      <c r="I40" s="7" t="e">
        <f t="shared" si="6"/>
        <v>#N/A</v>
      </c>
      <c r="J40" s="7">
        <f>_xlfn.XLOOKUP(H39,$B$34:$B$38,$A$34:$A$38,"-",1,-2)</f>
        <v>2</v>
      </c>
    </row>
    <row r="41" spans="1:10">
      <c r="D41">
        <v>10</v>
      </c>
      <c r="E41" s="7" t="e">
        <f t="shared" si="5"/>
        <v>#N/A</v>
      </c>
      <c r="H41" t="b">
        <v>0</v>
      </c>
      <c r="I41" s="7" t="e">
        <f t="shared" si="6"/>
        <v>#N/A</v>
      </c>
    </row>
    <row r="42" spans="1:10">
      <c r="D42" s="1" t="s">
        <v>2</v>
      </c>
      <c r="E42" s="7" t="e">
        <f t="shared" si="5"/>
        <v>#N/A</v>
      </c>
      <c r="H42">
        <v>123</v>
      </c>
      <c r="I42" s="7">
        <f t="shared" si="6"/>
        <v>2</v>
      </c>
    </row>
    <row r="43" spans="1:10">
      <c r="D43" t="b">
        <v>1</v>
      </c>
      <c r="E43" s="7" t="e">
        <f t="shared" si="5"/>
        <v>#N/A</v>
      </c>
      <c r="H43" s="1" t="s">
        <v>48</v>
      </c>
      <c r="I43" s="7">
        <f t="shared" si="6"/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AE7C9-F252-49C3-8F48-4C4336A5AA5E}">
  <dimension ref="A1:F21"/>
  <sheetViews>
    <sheetView workbookViewId="0">
      <selection activeCell="E3" sqref="E3"/>
    </sheetView>
  </sheetViews>
  <sheetFormatPr defaultRowHeight="15"/>
  <cols>
    <col min="1" max="1" width="13.140625" customWidth="1"/>
    <col min="2" max="2" width="14.140625" customWidth="1"/>
    <col min="5" max="5" width="19.5703125" customWidth="1"/>
    <col min="6" max="6" width="21.42578125" customWidth="1"/>
  </cols>
  <sheetData>
    <row r="1" spans="1:6">
      <c r="A1" s="4" t="s">
        <v>55</v>
      </c>
      <c r="B1" s="4" t="s">
        <v>56</v>
      </c>
      <c r="C1" s="5"/>
      <c r="D1" s="4" t="s">
        <v>57</v>
      </c>
      <c r="E1" s="4" t="s">
        <v>58</v>
      </c>
      <c r="F1" s="4" t="s">
        <v>59</v>
      </c>
    </row>
    <row r="2" spans="1:6">
      <c r="A2" s="1" t="s">
        <v>60</v>
      </c>
      <c r="B2">
        <v>123</v>
      </c>
      <c r="D2" s="1" t="s">
        <v>61</v>
      </c>
      <c r="E2" s="7">
        <f>_xlfn.XLOOKUP(D2,$A$2:$A$10,$B$2:$B$10,,2)</f>
        <v>123</v>
      </c>
      <c r="F2" s="7" t="str">
        <f>_xlfn.XLOOKUP(D2,$A$2:$A$10,$B$2:$B$10,,2, -1)</f>
        <v>Yay!</v>
      </c>
    </row>
    <row r="3" spans="1:6">
      <c r="A3" s="1" t="s">
        <v>62</v>
      </c>
      <c r="B3">
        <v>1234</v>
      </c>
      <c r="D3" s="1" t="s">
        <v>63</v>
      </c>
      <c r="E3" s="7">
        <f t="shared" ref="E3:E7" si="0">_xlfn.XLOOKUP(D3,$A$2:$A$10,$B$2:$B$10,,2)</f>
        <v>321</v>
      </c>
      <c r="F3" s="7">
        <f t="shared" ref="F3:F7" si="1">_xlfn.XLOOKUP(D3,$A$2:$A$10,$B$2:$B$10,,2, -1)</f>
        <v>321</v>
      </c>
    </row>
    <row r="4" spans="1:6">
      <c r="A4" s="1" t="s">
        <v>64</v>
      </c>
      <c r="B4">
        <v>321</v>
      </c>
      <c r="D4" s="1" t="s">
        <v>65</v>
      </c>
      <c r="E4" s="7" t="e">
        <f t="shared" si="0"/>
        <v>#N/A</v>
      </c>
      <c r="F4" s="7" t="e">
        <f t="shared" si="1"/>
        <v>#N/A</v>
      </c>
    </row>
    <row r="5" spans="1:6">
      <c r="A5" s="1" t="s">
        <v>66</v>
      </c>
      <c r="B5">
        <v>12</v>
      </c>
      <c r="D5" s="1" t="s">
        <v>67</v>
      </c>
      <c r="E5" s="7" t="str">
        <f t="shared" si="0"/>
        <v>Yay!</v>
      </c>
      <c r="F5" s="7" t="str">
        <f t="shared" si="1"/>
        <v>Yay!</v>
      </c>
    </row>
    <row r="6" spans="1:6">
      <c r="A6" s="1" t="s">
        <v>68</v>
      </c>
      <c r="B6" s="1">
        <v>2</v>
      </c>
      <c r="D6" s="1" t="s">
        <v>69</v>
      </c>
      <c r="E6" s="7">
        <f t="shared" si="0"/>
        <v>2</v>
      </c>
      <c r="F6" s="7" t="str">
        <f t="shared" si="1"/>
        <v>Yay!</v>
      </c>
    </row>
    <row r="7" spans="1:6">
      <c r="A7" s="1" t="s">
        <v>70</v>
      </c>
      <c r="B7" s="1" t="s">
        <v>71</v>
      </c>
      <c r="D7" s="1" t="s">
        <v>66</v>
      </c>
      <c r="E7" s="7">
        <f t="shared" si="0"/>
        <v>12</v>
      </c>
      <c r="F7" s="7">
        <f t="shared" si="1"/>
        <v>12</v>
      </c>
    </row>
    <row r="12" spans="1:6">
      <c r="A12" s="4" t="s">
        <v>72</v>
      </c>
      <c r="E12" s="4" t="s">
        <v>42</v>
      </c>
    </row>
    <row r="13" spans="1:6">
      <c r="A13" s="1" t="s">
        <v>73</v>
      </c>
      <c r="B13">
        <v>1</v>
      </c>
      <c r="D13" s="1" t="s">
        <v>73</v>
      </c>
      <c r="E13" s="7" t="e">
        <f>_xlfn.XLOOKUP(D13,A13:A20,B13:B20,,2,2)</f>
        <v>#VALUE!</v>
      </c>
    </row>
    <row r="14" spans="1:6">
      <c r="A14" s="1" t="s">
        <v>74</v>
      </c>
      <c r="B14">
        <v>2</v>
      </c>
    </row>
    <row r="15" spans="1:6">
      <c r="A15" s="1" t="s">
        <v>75</v>
      </c>
      <c r="B15">
        <v>3</v>
      </c>
    </row>
    <row r="16" spans="1:6">
      <c r="A16" s="1" t="s">
        <v>76</v>
      </c>
      <c r="B16">
        <v>4</v>
      </c>
    </row>
    <row r="17" spans="1:5">
      <c r="A17" s="1" t="s">
        <v>77</v>
      </c>
      <c r="B17">
        <v>5</v>
      </c>
    </row>
    <row r="19" spans="1:5">
      <c r="E19" s="4" t="s">
        <v>49</v>
      </c>
    </row>
    <row r="20" spans="1:5">
      <c r="A20" s="1" t="s">
        <v>77</v>
      </c>
      <c r="B20">
        <v>1</v>
      </c>
      <c r="D20" s="1" t="s">
        <v>77</v>
      </c>
      <c r="E20" s="7" t="e">
        <f>_xlfn.XLOOKUP(D20,A20:A21,B20:B21,,2,-2)</f>
        <v>#VALUE!</v>
      </c>
    </row>
    <row r="21" spans="1:5">
      <c r="A21" s="1" t="s">
        <v>76</v>
      </c>
      <c r="B21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A1C0C-D3B7-4F99-A97B-94AC3382C423}">
  <dimension ref="A1:L20"/>
  <sheetViews>
    <sheetView workbookViewId="0">
      <selection activeCell="M13" sqref="M13"/>
    </sheetView>
  </sheetViews>
  <sheetFormatPr defaultRowHeight="15"/>
  <cols>
    <col min="3" max="3" width="20.42578125" customWidth="1"/>
    <col min="8" max="8" width="12" customWidth="1"/>
    <col min="9" max="9" width="10.5703125" customWidth="1"/>
    <col min="10" max="10" width="11.7109375" customWidth="1"/>
    <col min="11" max="11" width="11.42578125" customWidth="1"/>
  </cols>
  <sheetData>
    <row r="1" spans="1:11">
      <c r="A1" s="4" t="s">
        <v>17</v>
      </c>
      <c r="C1" s="4" t="s">
        <v>19</v>
      </c>
      <c r="D1">
        <v>2</v>
      </c>
      <c r="E1">
        <v>5</v>
      </c>
      <c r="F1">
        <v>4</v>
      </c>
      <c r="G1">
        <v>5</v>
      </c>
      <c r="H1">
        <v>3</v>
      </c>
    </row>
    <row r="2" spans="1:11">
      <c r="C2" s="4" t="s">
        <v>20</v>
      </c>
      <c r="D2" s="1" t="s">
        <v>2</v>
      </c>
      <c r="E2" s="1" t="s">
        <v>7</v>
      </c>
      <c r="F2" s="1" t="s">
        <v>9</v>
      </c>
      <c r="G2" s="1" t="s">
        <v>12</v>
      </c>
      <c r="H2" s="1" t="s">
        <v>13</v>
      </c>
    </row>
    <row r="3" spans="1:11">
      <c r="C3" s="5"/>
    </row>
    <row r="4" spans="1:11">
      <c r="C4" s="4" t="s">
        <v>21</v>
      </c>
      <c r="D4">
        <v>2</v>
      </c>
      <c r="E4">
        <v>3</v>
      </c>
      <c r="F4">
        <v>4</v>
      </c>
      <c r="G4">
        <v>5</v>
      </c>
      <c r="H4">
        <v>10</v>
      </c>
      <c r="I4">
        <v>1</v>
      </c>
      <c r="J4">
        <v>2.4</v>
      </c>
      <c r="K4" s="1" t="s">
        <v>32</v>
      </c>
    </row>
    <row r="5" spans="1:11">
      <c r="C5" s="4" t="s">
        <v>22</v>
      </c>
      <c r="D5" s="7" t="str">
        <f>_xlfn.XLOOKUP(D4,$D$1:$H$1,$D$2:$H$2)</f>
        <v>a</v>
      </c>
      <c r="E5" s="7" t="str">
        <f>_xlfn.XLOOKUP(E4,$D$1:$H$1,$D$2:$H$2)</f>
        <v>e</v>
      </c>
      <c r="F5" s="7" t="str">
        <f>_xlfn.XLOOKUP(F4,$D$1:$H$1,$D$2:$H$2)</f>
        <v>c</v>
      </c>
      <c r="G5" s="7" t="str">
        <f>_xlfn.XLOOKUP(G4,$D$1:$H$1,$D$2:$H$2)</f>
        <v>b</v>
      </c>
      <c r="H5" s="7" t="e">
        <f>_xlfn.XLOOKUP(H4,$D$1:$H$1,$D$2:$H$2)</f>
        <v>#N/A</v>
      </c>
      <c r="I5" s="7" t="e">
        <f>_xlfn.XLOOKUP(I4,$D$1:$H$1,$D$2:$H$2)</f>
        <v>#N/A</v>
      </c>
      <c r="J5" s="7" t="e">
        <f>_xlfn.XLOOKUP(J4,$D$1:$H$1,$D$2:$H$2)</f>
        <v>#N/A</v>
      </c>
      <c r="K5" s="7" t="e">
        <f>_xlfn.XLOOKUP(K4,$D$1:$H$1,$D$2:$H$2)</f>
        <v>#N/A</v>
      </c>
    </row>
    <row r="6" spans="1:11">
      <c r="C6" s="4" t="s">
        <v>23</v>
      </c>
      <c r="D6" s="7" t="str">
        <f>_xlfn.XLOOKUP(D4,$D$1:$H$1,$D$2:$H$2,,,-1)</f>
        <v>a</v>
      </c>
      <c r="E6" s="7" t="str">
        <f>_xlfn.XLOOKUP(E4,$D$1:$H$1,$D$2:$H$2,,,-1)</f>
        <v>e</v>
      </c>
      <c r="F6" s="7" t="str">
        <f>_xlfn.XLOOKUP(F4,$D$1:$H$1,$D$2:$H$2,,,-1)</f>
        <v>c</v>
      </c>
      <c r="G6" s="7" t="str">
        <f>_xlfn.XLOOKUP(G4,$D$1:$H$1,$D$2:$H$2,,,-1)</f>
        <v>d</v>
      </c>
      <c r="H6" s="7" t="e">
        <f>_xlfn.XLOOKUP(H4,$D$1:$H$1,$D$2:$H$2,,,-1)</f>
        <v>#N/A</v>
      </c>
      <c r="I6" s="7" t="e">
        <f>_xlfn.XLOOKUP(I4,$D$1:$H$1,$D$2:$H$2,,,-1)</f>
        <v>#N/A</v>
      </c>
      <c r="J6" s="7" t="e">
        <f>_xlfn.XLOOKUP(J4,$D$1:$H$1,$D$2:$H$2,,,-1)</f>
        <v>#N/A</v>
      </c>
      <c r="K6" s="7" t="e">
        <f>_xlfn.XLOOKUP(K4,$D$1:$H$1,$D$2:$H$2,,,-1)</f>
        <v>#N/A</v>
      </c>
    </row>
    <row r="7" spans="1:11">
      <c r="C7" s="4" t="s">
        <v>24</v>
      </c>
      <c r="D7" s="7" t="str">
        <f>_xlfn.XLOOKUP(D4,$D$1:$H$1,$D$2:$H$2, "Not found")</f>
        <v>a</v>
      </c>
      <c r="E7" s="7" t="str">
        <f>_xlfn.XLOOKUP(E4,$D$1:$H$1,$D$2:$H$2, "Not found")</f>
        <v>e</v>
      </c>
      <c r="F7" s="7" t="str">
        <f>_xlfn.XLOOKUP(F4,$D$1:$H$1,$D$2:$H$2, "Not found")</f>
        <v>c</v>
      </c>
      <c r="G7" s="7" t="str">
        <f>_xlfn.XLOOKUP(G4,$D$1:$H$1,$D$2:$H$2, "Not found")</f>
        <v>b</v>
      </c>
      <c r="H7" s="7" t="str">
        <f>_xlfn.XLOOKUP(H4,$D$1:$H$1,$D$2:$H$2, "Not found")</f>
        <v>Not found</v>
      </c>
      <c r="I7" s="7" t="str">
        <f>_xlfn.XLOOKUP(I4,$D$1:$H$1,$D$2:$H$2, "Not found")</f>
        <v>Not found</v>
      </c>
      <c r="J7" s="7" t="str">
        <f>_xlfn.XLOOKUP(J4,$D$1:$H$1,$D$2:$H$2, "Not found")</f>
        <v>Not found</v>
      </c>
      <c r="K7" s="7" t="str">
        <f>_xlfn.XLOOKUP(K4,$D$1:$H$1,$D$2:$H$2, "Not found")</f>
        <v>Not found</v>
      </c>
    </row>
    <row r="14" spans="1:11">
      <c r="A14" s="4" t="s">
        <v>34</v>
      </c>
      <c r="C14" s="4" t="s">
        <v>19</v>
      </c>
      <c r="D14">
        <v>2</v>
      </c>
      <c r="E14">
        <v>3</v>
      </c>
      <c r="F14">
        <v>4</v>
      </c>
      <c r="G14">
        <v>5</v>
      </c>
      <c r="H14">
        <v>6</v>
      </c>
    </row>
    <row r="15" spans="1:11">
      <c r="C15" s="4" t="s">
        <v>20</v>
      </c>
      <c r="D15" s="1" t="s">
        <v>2</v>
      </c>
      <c r="E15" s="1" t="s">
        <v>7</v>
      </c>
      <c r="F15" s="1" t="s">
        <v>9</v>
      </c>
      <c r="G15" s="1" t="s">
        <v>12</v>
      </c>
      <c r="H15" s="1" t="s">
        <v>13</v>
      </c>
    </row>
    <row r="16" spans="1:11">
      <c r="C16" s="5"/>
    </row>
    <row r="17" spans="3:12">
      <c r="C17" s="4" t="s">
        <v>21</v>
      </c>
      <c r="D17" s="1">
        <v>2</v>
      </c>
      <c r="E17">
        <v>3</v>
      </c>
      <c r="F17">
        <v>4</v>
      </c>
      <c r="G17">
        <v>5</v>
      </c>
      <c r="H17">
        <v>6</v>
      </c>
      <c r="I17">
        <v>7</v>
      </c>
      <c r="J17">
        <v>1</v>
      </c>
      <c r="K17">
        <v>10</v>
      </c>
      <c r="L17" s="1" t="s">
        <v>2</v>
      </c>
    </row>
    <row r="18" spans="3:12">
      <c r="C18" s="4" t="s">
        <v>22</v>
      </c>
      <c r="D18" s="7" t="str">
        <f>_xlfn.XLOOKUP(D17,$D$14:$H$14,$D$15:$H$15,,,2)</f>
        <v>a</v>
      </c>
      <c r="E18" s="7" t="str">
        <f>_xlfn.XLOOKUP(E17,$D$14:$H$14,$D$15:$H$15,,,2)</f>
        <v>b</v>
      </c>
      <c r="F18" s="7" t="str">
        <f>_xlfn.XLOOKUP(F17,$D$14:$H$14,$D$15:$H$15,,,2)</f>
        <v>c</v>
      </c>
      <c r="G18" s="7" t="str">
        <f>_xlfn.XLOOKUP(G17,$D$14:$H$14,$D$15:$H$15,,,2)</f>
        <v>d</v>
      </c>
      <c r="H18" s="7" t="str">
        <f>_xlfn.XLOOKUP(H17,$D$14:$H$14,$D$15:$H$15,,,2)</f>
        <v>e</v>
      </c>
      <c r="I18" s="7" t="e">
        <f>_xlfn.XLOOKUP(I17,$D$14:$H$14,$D$15:$H$15,,,2)</f>
        <v>#N/A</v>
      </c>
      <c r="J18" s="7" t="e">
        <f>_xlfn.XLOOKUP(J17,$D$14:$H$14,$D$15:$H$15,,,2)</f>
        <v>#N/A</v>
      </c>
      <c r="K18" s="7" t="e">
        <f>_xlfn.XLOOKUP(K17,$D$14:$H$14,$D$15:$H$15,,,2)</f>
        <v>#N/A</v>
      </c>
      <c r="L18" s="7" t="e">
        <f>_xlfn.XLOOKUP(L17,$D$14:$H$14,$D$15:$H$15,,,2)</f>
        <v>#N/A</v>
      </c>
    </row>
    <row r="19" spans="3:12">
      <c r="C19" s="4" t="s">
        <v>23</v>
      </c>
      <c r="D19" s="7" t="str">
        <f>_xlfn.XLOOKUP(D17,$D$14:$H$14,$D$15:$H$15,,,2)</f>
        <v>a</v>
      </c>
      <c r="E19" s="7" t="str">
        <f>_xlfn.XLOOKUP(E17,$D$14:$H$14,$D$15:$H$15,,,2)</f>
        <v>b</v>
      </c>
      <c r="F19" s="7" t="str">
        <f>_xlfn.XLOOKUP(F17,$D$14:$H$14,$D$15:$H$15,,,2)</f>
        <v>c</v>
      </c>
      <c r="G19" s="7" t="str">
        <f>_xlfn.XLOOKUP(G17,$D$14:$H$14,$D$15:$H$15,,,2)</f>
        <v>d</v>
      </c>
      <c r="H19" s="7" t="str">
        <f>_xlfn.XLOOKUP(H17,$D$14:$H$14,$D$15:$H$15,,,2)</f>
        <v>e</v>
      </c>
      <c r="I19" s="7" t="e">
        <f>_xlfn.XLOOKUP(I17,$D$14:$H$14,$D$15:$H$15,,,2)</f>
        <v>#N/A</v>
      </c>
      <c r="J19" s="7" t="e">
        <f>_xlfn.XLOOKUP(J17,$D$14:$H$14,$D$15:$H$15,,,2)</f>
        <v>#N/A</v>
      </c>
      <c r="K19" s="7" t="e">
        <f>_xlfn.XLOOKUP(K17,$D$14:$H$14,$D$15:$H$15,,,2)</f>
        <v>#N/A</v>
      </c>
      <c r="L19" s="7" t="e">
        <f>_xlfn.XLOOKUP(L17,$D$14:$H$14,$D$15:$H$15,,,2)</f>
        <v>#N/A</v>
      </c>
    </row>
    <row r="20" spans="3:12">
      <c r="C20" s="4" t="s">
        <v>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B1613-193A-41AB-A18F-9A3D058B3BF4}">
  <dimension ref="A1:AB9"/>
  <sheetViews>
    <sheetView topLeftCell="A8" workbookViewId="0">
      <selection activeCell="E4" sqref="E4"/>
    </sheetView>
  </sheetViews>
  <sheetFormatPr defaultRowHeight="15"/>
  <cols>
    <col min="1" max="1" width="14.7109375" customWidth="1"/>
    <col min="3" max="3" width="26" customWidth="1"/>
  </cols>
  <sheetData>
    <row r="1" spans="1:28">
      <c r="A1" s="6" t="s">
        <v>34</v>
      </c>
      <c r="D1">
        <v>2</v>
      </c>
      <c r="E1">
        <v>3</v>
      </c>
      <c r="F1">
        <v>4</v>
      </c>
      <c r="G1">
        <v>5</v>
      </c>
      <c r="H1">
        <v>6</v>
      </c>
      <c r="S1">
        <v>6</v>
      </c>
      <c r="T1">
        <v>5</v>
      </c>
      <c r="U1">
        <v>4</v>
      </c>
      <c r="V1">
        <v>3</v>
      </c>
      <c r="W1">
        <v>2</v>
      </c>
    </row>
    <row r="2" spans="1:28">
      <c r="D2" s="1" t="s">
        <v>2</v>
      </c>
      <c r="E2" s="1" t="s">
        <v>7</v>
      </c>
      <c r="F2" s="1" t="s">
        <v>9</v>
      </c>
      <c r="G2" s="1" t="s">
        <v>12</v>
      </c>
      <c r="H2" s="1" t="s">
        <v>13</v>
      </c>
      <c r="S2" s="1" t="s">
        <v>13</v>
      </c>
      <c r="T2" s="1" t="s">
        <v>12</v>
      </c>
      <c r="U2" s="1" t="s">
        <v>9</v>
      </c>
      <c r="V2" s="1" t="s">
        <v>7</v>
      </c>
      <c r="W2" s="1" t="s">
        <v>2</v>
      </c>
    </row>
    <row r="4" spans="1:28">
      <c r="D4" s="1">
        <v>2</v>
      </c>
      <c r="E4">
        <v>1.8</v>
      </c>
      <c r="F4">
        <v>4.5</v>
      </c>
      <c r="G4">
        <v>5</v>
      </c>
      <c r="H4">
        <v>5.99</v>
      </c>
      <c r="I4">
        <v>7</v>
      </c>
      <c r="J4">
        <v>1</v>
      </c>
      <c r="K4">
        <v>10</v>
      </c>
      <c r="L4" s="1" t="s">
        <v>2</v>
      </c>
      <c r="M4" t="b">
        <v>1</v>
      </c>
      <c r="S4" s="1">
        <v>2</v>
      </c>
      <c r="T4">
        <v>1.8</v>
      </c>
      <c r="U4">
        <v>4.5</v>
      </c>
      <c r="V4">
        <v>5</v>
      </c>
      <c r="W4">
        <v>5.99</v>
      </c>
      <c r="X4">
        <v>7</v>
      </c>
      <c r="Y4">
        <v>1</v>
      </c>
      <c r="Z4">
        <v>10</v>
      </c>
      <c r="AA4" s="1" t="s">
        <v>2</v>
      </c>
      <c r="AB4" t="b">
        <v>1</v>
      </c>
    </row>
    <row r="5" spans="1:28">
      <c r="C5" s="4" t="s">
        <v>42</v>
      </c>
      <c r="D5" s="7" t="str">
        <f>_xlfn.XLOOKUP(D4,$D$1:$H$1,$D$2:$H$2,,-1,2)</f>
        <v>a</v>
      </c>
      <c r="E5" s="7" t="e">
        <f>_xlfn.XLOOKUP(E4,$D$1:$H$1,$D$2:$H$2,,-1,2)</f>
        <v>#N/A</v>
      </c>
      <c r="F5" s="7" t="str">
        <f>_xlfn.XLOOKUP(F4,$D$1:$H$1,$D$2:$H$2,,-1,2)</f>
        <v>c</v>
      </c>
      <c r="G5" s="7" t="str">
        <f>_xlfn.XLOOKUP(G4,$D$1:$H$1,$D$2:$H$2,,-1,2)</f>
        <v>d</v>
      </c>
      <c r="H5" s="7" t="str">
        <f>_xlfn.XLOOKUP(H4,$D$1:$H$1,$D$2:$H$2,,-1,2)</f>
        <v>d</v>
      </c>
      <c r="I5" s="7" t="str">
        <f>_xlfn.XLOOKUP(I4,$D$1:$H$1,$D$2:$H$2,,-1,2)</f>
        <v>e</v>
      </c>
      <c r="J5" s="7" t="e">
        <f>_xlfn.XLOOKUP(J4,$D$1:$H$1,$D$2:$H$2,,-1,2)</f>
        <v>#N/A</v>
      </c>
      <c r="K5" s="7" t="str">
        <f>_xlfn.XLOOKUP(K4,$D$1:$H$1,$D$2:$H$2,,-1,2)</f>
        <v>e</v>
      </c>
      <c r="L5" s="7" t="str">
        <f>_xlfn.XLOOKUP(L4,$D$1:$H$1,$D$2:$H$2,,-1,2)</f>
        <v>e</v>
      </c>
      <c r="M5" s="7" t="str">
        <f>_xlfn.XLOOKUP(M4,$D$1:$H$1,$D$2:$H$2,,-1,2)</f>
        <v>e</v>
      </c>
      <c r="R5" s="4" t="s">
        <v>49</v>
      </c>
      <c r="S5" s="7" t="str">
        <f>_xlfn.XLOOKUP(S4,$S$1:$W$1,$S$2:$W$2,,-1,-2)</f>
        <v>a</v>
      </c>
      <c r="T5" s="7" t="e">
        <f>_xlfn.XLOOKUP(T4,$S$1:$W$1,$S$2:$W$2,,-1,-2)</f>
        <v>#N/A</v>
      </c>
      <c r="U5" s="7" t="str">
        <f>_xlfn.XLOOKUP(U4,$S$1:$W$1,$S$2:$W$2,,-1,-2)</f>
        <v>c</v>
      </c>
      <c r="V5" s="7" t="str">
        <f>_xlfn.XLOOKUP(V4,$S$1:$W$1,$S$2:$W$2,,-1,-2)</f>
        <v>d</v>
      </c>
      <c r="W5" s="7" t="str">
        <f>_xlfn.XLOOKUP(W4,$S$1:$W$1,$S$2:$W$2,,-1,-2)</f>
        <v>d</v>
      </c>
      <c r="X5" s="7" t="str">
        <f>_xlfn.XLOOKUP(X4,$S$1:$W$1,$S$2:$W$2,,-1,-2)</f>
        <v>e</v>
      </c>
      <c r="Y5" s="7" t="e">
        <f>_xlfn.XLOOKUP(Y4,$S$1:$W$1,$S$2:$W$2,,-1,-2)</f>
        <v>#N/A</v>
      </c>
      <c r="Z5" s="7" t="str">
        <f>_xlfn.XLOOKUP(Z4,$S$1:$W$1,$S$2:$W$2,,-1,-2)</f>
        <v>e</v>
      </c>
      <c r="AA5" s="7" t="str">
        <f>_xlfn.XLOOKUP(AA4,$S$1:$W$1,$S$2:$W$2,,-1,-2)</f>
        <v>e</v>
      </c>
      <c r="AB5" s="7" t="str">
        <f>_xlfn.XLOOKUP(AB4,$S$1:$W$1,$S$2:$W$2,,-1,-2)</f>
        <v>e</v>
      </c>
    </row>
    <row r="8" spans="1:28">
      <c r="D8" s="1" t="s">
        <v>43</v>
      </c>
      <c r="E8" s="1" t="s">
        <v>44</v>
      </c>
      <c r="F8" s="1" t="s">
        <v>45</v>
      </c>
      <c r="G8" s="1" t="s">
        <v>46</v>
      </c>
      <c r="H8" s="1" t="s">
        <v>47</v>
      </c>
      <c r="I8">
        <v>12</v>
      </c>
      <c r="J8" t="b">
        <v>1</v>
      </c>
      <c r="K8" t="b">
        <v>0</v>
      </c>
      <c r="L8">
        <v>123</v>
      </c>
      <c r="M8" s="1" t="s">
        <v>48</v>
      </c>
      <c r="S8" s="1" t="s">
        <v>43</v>
      </c>
      <c r="T8" s="1" t="s">
        <v>44</v>
      </c>
      <c r="U8" s="1" t="s">
        <v>45</v>
      </c>
      <c r="V8" s="1" t="s">
        <v>46</v>
      </c>
      <c r="W8" s="1" t="s">
        <v>47</v>
      </c>
      <c r="X8">
        <v>12</v>
      </c>
      <c r="Y8" t="b">
        <v>1</v>
      </c>
      <c r="Z8" t="b">
        <v>0</v>
      </c>
      <c r="AA8">
        <v>123</v>
      </c>
      <c r="AB8" s="1" t="s">
        <v>48</v>
      </c>
    </row>
    <row r="9" spans="1:28">
      <c r="C9" s="4" t="s">
        <v>42</v>
      </c>
      <c r="D9" s="7">
        <f>_xlfn.XLOOKUP(D8,$D$2:$H$2,$D$1:$H$1,,-1,2)</f>
        <v>2</v>
      </c>
      <c r="E9" s="7">
        <f>_xlfn.XLOOKUP(E8,$D$2:$H$2,$D$1:$H$1,,-1,2)</f>
        <v>3</v>
      </c>
      <c r="F9" s="7">
        <f>_xlfn.XLOOKUP(F8,$D$2:$H$2,$D$1:$H$1,,-1,2)</f>
        <v>2</v>
      </c>
      <c r="G9" s="7">
        <f>_xlfn.XLOOKUP(G8,$D$2:$H$2,$D$1:$H$1,,-1,2)</f>
        <v>2</v>
      </c>
      <c r="H9" s="7">
        <f>_xlfn.XLOOKUP(H8,$D$2:$H$2,$D$1:$H$1,,-1,2)</f>
        <v>5</v>
      </c>
      <c r="I9" s="7" t="e">
        <f>_xlfn.XLOOKUP(I8,$D$2:$H$2,$D$1:$H$1,,-1,2)</f>
        <v>#N/A</v>
      </c>
      <c r="J9" s="7">
        <f>_xlfn.XLOOKUP(J8,$D$2:$H$2,$D$1:$H$1,,-1,2)</f>
        <v>6</v>
      </c>
      <c r="K9" s="7">
        <f>_xlfn.XLOOKUP(K8,$D$2:$H$2,$D$1:$H$1,,-1,2)</f>
        <v>6</v>
      </c>
      <c r="L9" s="7" t="e">
        <f>_xlfn.XLOOKUP(L8,$D$2:$H$2,$D$1:$H$1,,-1,2)</f>
        <v>#N/A</v>
      </c>
      <c r="M9" s="7">
        <f>_xlfn.XLOOKUP(M8,$D$2:$H$2,$D$1:$H$1,,-1,2)</f>
        <v>3</v>
      </c>
      <c r="R9" s="4" t="s">
        <v>49</v>
      </c>
      <c r="S9" s="7">
        <f>_xlfn.XLOOKUP(S8,$S$2:$W$2,$S$1:$W$1,,-1,-2)</f>
        <v>2</v>
      </c>
      <c r="T9" s="7">
        <f>_xlfn.XLOOKUP(T8,$S$2:$W$2,$S$1:$W$1,,-1,-2)</f>
        <v>3</v>
      </c>
      <c r="U9" s="7">
        <f>_xlfn.XLOOKUP(U8,$S$2:$W$2,$S$1:$W$1,,-1,-2)</f>
        <v>2</v>
      </c>
      <c r="V9" s="7">
        <f>_xlfn.XLOOKUP(V8,$S$2:$W$2,$S$1:$W$1,,-1,-2)</f>
        <v>2</v>
      </c>
      <c r="W9" s="7">
        <f>_xlfn.XLOOKUP(W8,$S$2:$W$2,$S$1:$W$1,,-1,-2)</f>
        <v>5</v>
      </c>
      <c r="X9" s="7" t="e">
        <f>_xlfn.XLOOKUP(X8,$S$2:$W$2,$S$1:$W$1,,-1,-2)</f>
        <v>#N/A</v>
      </c>
      <c r="Y9" s="7">
        <f>_xlfn.XLOOKUP(Y8,$S$2:$W$2,$S$1:$W$1,,-1,-2)</f>
        <v>6</v>
      </c>
      <c r="Z9" s="7">
        <f>_xlfn.XLOOKUP(Z8,$S$2:$W$2,$S$1:$W$1,,-1,-2)</f>
        <v>6</v>
      </c>
      <c r="AA9" s="7" t="e">
        <f>_xlfn.XLOOKUP(AA8,$S$2:$W$2,$S$1:$W$1,,-1,-2)</f>
        <v>#N/A</v>
      </c>
      <c r="AB9" s="7">
        <f>_xlfn.XLOOKUP(AB8,$S$2:$W$2,$S$1:$W$1,,-1,-2)</f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EAAB8-8B0A-47AB-88DD-037B694A5E85}">
  <dimension ref="A1:Z9"/>
  <sheetViews>
    <sheetView workbookViewId="0">
      <selection activeCell="S4" sqref="S4"/>
    </sheetView>
  </sheetViews>
  <sheetFormatPr defaultRowHeight="15"/>
  <sheetData>
    <row r="1" spans="1:26">
      <c r="B1">
        <v>2</v>
      </c>
      <c r="C1">
        <v>3</v>
      </c>
      <c r="D1">
        <v>4</v>
      </c>
      <c r="E1">
        <v>5</v>
      </c>
      <c r="F1">
        <v>6</v>
      </c>
      <c r="Q1">
        <v>6</v>
      </c>
      <c r="R1">
        <v>5</v>
      </c>
      <c r="S1">
        <v>4</v>
      </c>
      <c r="T1">
        <v>3</v>
      </c>
      <c r="U1">
        <v>2</v>
      </c>
    </row>
    <row r="2" spans="1:26">
      <c r="B2" s="1" t="s">
        <v>2</v>
      </c>
      <c r="C2" s="1" t="s">
        <v>7</v>
      </c>
      <c r="D2" s="1" t="s">
        <v>9</v>
      </c>
      <c r="E2" s="1" t="s">
        <v>12</v>
      </c>
      <c r="F2" s="1" t="s">
        <v>13</v>
      </c>
      <c r="Q2" s="1" t="s">
        <v>13</v>
      </c>
      <c r="R2" s="1" t="s">
        <v>12</v>
      </c>
      <c r="S2" s="1" t="s">
        <v>9</v>
      </c>
      <c r="T2" s="1" t="s">
        <v>7</v>
      </c>
      <c r="U2" s="1" t="s">
        <v>2</v>
      </c>
    </row>
    <row r="4" spans="1:26">
      <c r="B4" s="1">
        <v>2</v>
      </c>
      <c r="C4">
        <v>1.8</v>
      </c>
      <c r="D4">
        <v>4.5</v>
      </c>
      <c r="E4">
        <v>5</v>
      </c>
      <c r="F4">
        <v>5.99</v>
      </c>
      <c r="G4">
        <v>7</v>
      </c>
      <c r="H4">
        <v>1</v>
      </c>
      <c r="I4">
        <v>10</v>
      </c>
      <c r="J4" s="1" t="s">
        <v>2</v>
      </c>
      <c r="K4" t="b">
        <v>1</v>
      </c>
      <c r="Q4" s="1">
        <v>2</v>
      </c>
      <c r="R4">
        <v>1.8</v>
      </c>
      <c r="S4">
        <v>4.5</v>
      </c>
      <c r="T4">
        <v>5</v>
      </c>
      <c r="U4">
        <v>5.99</v>
      </c>
      <c r="V4">
        <v>7</v>
      </c>
      <c r="W4">
        <v>1</v>
      </c>
      <c r="X4">
        <v>10</v>
      </c>
      <c r="Y4" s="1" t="s">
        <v>2</v>
      </c>
      <c r="Z4" t="b">
        <v>1</v>
      </c>
    </row>
    <row r="5" spans="1:26">
      <c r="A5" s="4" t="s">
        <v>54</v>
      </c>
      <c r="B5" s="7" t="str">
        <f>_xlfn.XLOOKUP(B4,$B$1:$F$1,$B$2:$F$2,,1,2)</f>
        <v>a</v>
      </c>
      <c r="C5" s="7" t="str">
        <f>_xlfn.XLOOKUP(C4,$B$1:$F$1,$B$2:$F$2,,1,2)</f>
        <v>a</v>
      </c>
      <c r="D5" s="7" t="str">
        <f>_xlfn.XLOOKUP(D4,$B$1:$F$1,$B$2:$F$2,,1,2)</f>
        <v>d</v>
      </c>
      <c r="E5" s="7" t="str">
        <f>_xlfn.XLOOKUP(E4,$B$1:$F$1,$B$2:$F$2,,1,2)</f>
        <v>d</v>
      </c>
      <c r="F5" s="7" t="str">
        <f>_xlfn.XLOOKUP(F4,$B$1:$F$1,$B$2:$F$2,,1,2)</f>
        <v>e</v>
      </c>
      <c r="G5" s="7" t="e">
        <f>_xlfn.XLOOKUP(G4,$B$1:$F$1,$B$2:$F$2,,1,2)</f>
        <v>#N/A</v>
      </c>
      <c r="H5" s="7" t="str">
        <f>_xlfn.XLOOKUP(H4,$B$1:$F$1,$B$2:$F$2,,1,2)</f>
        <v>a</v>
      </c>
      <c r="I5" s="7" t="e">
        <f>_xlfn.XLOOKUP(I4,$B$1:$F$1,$B$2:$F$2,,1,2)</f>
        <v>#N/A</v>
      </c>
      <c r="J5" s="7" t="e">
        <f>_xlfn.XLOOKUP(J4,$B$1:$F$1,$B$2:$F$2,,1,2)</f>
        <v>#N/A</v>
      </c>
      <c r="K5" s="7" t="e">
        <f>_xlfn.XLOOKUP(K4,$B$1:$F$1,$B$2:$F$2,,1,2)</f>
        <v>#N/A</v>
      </c>
      <c r="P5" s="4" t="s">
        <v>49</v>
      </c>
      <c r="Q5" s="7" t="str">
        <f>_xlfn.XLOOKUP(Q4,$Q$1:$U$1,$Q$2:$U$2,,1,-2)</f>
        <v>a</v>
      </c>
      <c r="R5" s="7" t="str">
        <f>_xlfn.XLOOKUP(R4,$Q$1:$U$1,$Q$2:$U$2,,1,-2)</f>
        <v>a</v>
      </c>
      <c r="S5" s="7" t="str">
        <f>_xlfn.XLOOKUP(S4,$Q$1:$U$1,$Q$2:$U$2,,1,-2)</f>
        <v>d</v>
      </c>
      <c r="T5" s="7" t="str">
        <f>_xlfn.XLOOKUP(T4,$Q$1:$U$1,$Q$2:$U$2,,1,-2)</f>
        <v>d</v>
      </c>
      <c r="U5" s="7" t="str">
        <f>_xlfn.XLOOKUP(U4,$Q$1:$U$1,$Q$2:$U$2,,1,-2)</f>
        <v>e</v>
      </c>
      <c r="V5" s="7" t="e">
        <f>_xlfn.XLOOKUP(V4,$Q$1:$U$1,$Q$2:$U$2,,1,-2)</f>
        <v>#N/A</v>
      </c>
      <c r="W5" s="7" t="str">
        <f>_xlfn.XLOOKUP(W4,$Q$1:$U$1,$Q$2:$U$2,,1,-2)</f>
        <v>a</v>
      </c>
      <c r="X5" s="7" t="e">
        <f>_xlfn.XLOOKUP(X4,$Q$1:$U$1,$Q$2:$U$2,,1,-2)</f>
        <v>#N/A</v>
      </c>
      <c r="Y5" s="7" t="e">
        <f>_xlfn.XLOOKUP(Y4,$Q$1:$U$1,$Q$2:$U$2,,1,-2)</f>
        <v>#N/A</v>
      </c>
      <c r="Z5" s="7" t="e">
        <f>_xlfn.XLOOKUP(Z4,$Q$1:$U$1,$Q$2:$U$2,,1,-2)</f>
        <v>#N/A</v>
      </c>
    </row>
    <row r="8" spans="1:26">
      <c r="B8" s="1" t="s">
        <v>43</v>
      </c>
      <c r="C8" s="1" t="s">
        <v>44</v>
      </c>
      <c r="D8" s="1" t="s">
        <v>45</v>
      </c>
      <c r="E8" s="1" t="s">
        <v>46</v>
      </c>
      <c r="F8" s="1" t="s">
        <v>47</v>
      </c>
      <c r="G8">
        <v>12</v>
      </c>
      <c r="H8" t="b">
        <v>1</v>
      </c>
      <c r="I8" t="b">
        <v>0</v>
      </c>
      <c r="J8">
        <v>123</v>
      </c>
      <c r="K8" s="1" t="s">
        <v>48</v>
      </c>
      <c r="Q8" s="1" t="s">
        <v>43</v>
      </c>
      <c r="R8" s="1" t="s">
        <v>44</v>
      </c>
      <c r="S8" s="1" t="s">
        <v>45</v>
      </c>
      <c r="T8" s="1" t="s">
        <v>46</v>
      </c>
      <c r="U8" s="1" t="s">
        <v>47</v>
      </c>
      <c r="V8">
        <v>12</v>
      </c>
      <c r="W8" t="b">
        <v>1</v>
      </c>
      <c r="X8" t="b">
        <v>0</v>
      </c>
      <c r="Y8">
        <v>123</v>
      </c>
      <c r="Z8" s="1" t="s">
        <v>48</v>
      </c>
    </row>
    <row r="9" spans="1:26">
      <c r="A9" s="4" t="s">
        <v>42</v>
      </c>
      <c r="B9" s="7">
        <f>_xlfn.XLOOKUP(B8,$B$2:$F$2,$B$1:$F$1,,1,2)</f>
        <v>3</v>
      </c>
      <c r="C9" s="7">
        <f>_xlfn.XLOOKUP(C8,$B$2:$F$2,$B$1:$F$1,,1,2)</f>
        <v>4</v>
      </c>
      <c r="D9" s="7">
        <f>_xlfn.XLOOKUP(D8,$B$2:$F$2,$B$1:$F$1,,1,2)</f>
        <v>2</v>
      </c>
      <c r="E9" s="7">
        <f>_xlfn.XLOOKUP(E8,$B$2:$F$2,$B$1:$F$1,,1,2)</f>
        <v>3</v>
      </c>
      <c r="F9" s="7">
        <f>_xlfn.XLOOKUP(F8,$B$2:$F$2,$B$1:$F$1,,1,2)</f>
        <v>6</v>
      </c>
      <c r="G9" s="7">
        <f>_xlfn.XLOOKUP(G8,$B$2:$F$2,$B$1:$F$1,,1,2)</f>
        <v>2</v>
      </c>
      <c r="H9" s="7" t="e">
        <f>_xlfn.XLOOKUP(H8,$B$2:$F$2,$B$1:$F$1,,1,2)</f>
        <v>#N/A</v>
      </c>
      <c r="I9" s="7" t="e">
        <f>_xlfn.XLOOKUP(I8,$B$2:$F$2,$B$1:$F$1,,1,2)</f>
        <v>#N/A</v>
      </c>
      <c r="J9" s="7">
        <f>_xlfn.XLOOKUP(J8,$B$2:$F$2,$B$1:$F$1,,1,2)</f>
        <v>2</v>
      </c>
      <c r="K9" s="7">
        <f>_xlfn.XLOOKUP(K8,$B$2:$F$2,$B$1:$F$1,,1,2)</f>
        <v>4</v>
      </c>
      <c r="P9" s="4" t="s">
        <v>49</v>
      </c>
      <c r="Q9" s="7">
        <f>_xlfn.XLOOKUP(Q8,$Q$2:$U$2,$Q$1:$U$1,,1,-2)</f>
        <v>3</v>
      </c>
      <c r="R9" s="7">
        <f>_xlfn.XLOOKUP(R8,$Q$2:$U$2,$Q$1:$U$1,,1,-2)</f>
        <v>4</v>
      </c>
      <c r="S9" s="7">
        <f>_xlfn.XLOOKUP(S8,$Q$2:$U$2,$Q$1:$U$1,,1,-2)</f>
        <v>2</v>
      </c>
      <c r="T9" s="7">
        <f>_xlfn.XLOOKUP(T8,$Q$2:$U$2,$Q$1:$U$1,,1,-2)</f>
        <v>3</v>
      </c>
      <c r="U9" s="7">
        <f>_xlfn.XLOOKUP(U8,$Q$2:$U$2,$Q$1:$U$1,,1,-2)</f>
        <v>6</v>
      </c>
      <c r="V9" s="7">
        <f>_xlfn.XLOOKUP(V8,$Q$2:$U$2,$Q$1:$U$1,,1,-2)</f>
        <v>2</v>
      </c>
      <c r="W9" s="7" t="e">
        <f>_xlfn.XLOOKUP(W8,$Q$2:$U$2,$Q$1:$U$1,,1,-2)</f>
        <v>#N/A</v>
      </c>
      <c r="X9" s="7" t="e">
        <f>_xlfn.XLOOKUP(X8,$Q$2:$U$2,$Q$1:$U$1,,1,-2)</f>
        <v>#N/A</v>
      </c>
      <c r="Y9" s="7">
        <f>_xlfn.XLOOKUP(Y8,$Q$2:$U$2,$Q$1:$U$1,,1,-2)</f>
        <v>2</v>
      </c>
      <c r="Z9" s="7">
        <f>_xlfn.XLOOKUP(Z8,$Q$2:$U$2,$Q$1:$U$1,,1,-2)</f>
        <v>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5345B-7028-4428-AD23-8B37C3B1542C}">
  <dimension ref="A1:U6"/>
  <sheetViews>
    <sheetView workbookViewId="0">
      <selection activeCell="J20" sqref="J20"/>
    </sheetView>
  </sheetViews>
  <sheetFormatPr defaultRowHeight="15"/>
  <cols>
    <col min="1" max="1" width="23.85546875" customWidth="1"/>
    <col min="11" max="11" width="0" hidden="1" customWidth="1"/>
    <col min="12" max="12" width="24.5703125" customWidth="1"/>
    <col min="19" max="19" width="16.42578125" customWidth="1"/>
  </cols>
  <sheetData>
    <row r="1" spans="1:21">
      <c r="A1" s="4" t="s">
        <v>55</v>
      </c>
      <c r="B1" s="1" t="s">
        <v>60</v>
      </c>
      <c r="C1" s="1" t="s">
        <v>62</v>
      </c>
      <c r="D1" s="1" t="s">
        <v>64</v>
      </c>
      <c r="E1" s="1" t="s">
        <v>66</v>
      </c>
      <c r="F1" s="1" t="s">
        <v>68</v>
      </c>
      <c r="G1" s="1" t="s">
        <v>70</v>
      </c>
      <c r="L1" s="4" t="s">
        <v>72</v>
      </c>
      <c r="M1" s="1" t="s">
        <v>73</v>
      </c>
      <c r="N1" s="1" t="s">
        <v>74</v>
      </c>
      <c r="O1" s="1" t="s">
        <v>75</v>
      </c>
      <c r="P1" s="1" t="s">
        <v>76</v>
      </c>
      <c r="Q1" s="1" t="s">
        <v>77</v>
      </c>
      <c r="T1" s="1" t="s">
        <v>77</v>
      </c>
      <c r="U1" s="1" t="s">
        <v>76</v>
      </c>
    </row>
    <row r="2" spans="1:21">
      <c r="A2" s="4" t="s">
        <v>56</v>
      </c>
      <c r="B2">
        <v>123</v>
      </c>
      <c r="C2">
        <v>1234</v>
      </c>
      <c r="D2">
        <v>321</v>
      </c>
      <c r="E2">
        <v>12</v>
      </c>
      <c r="F2" s="1">
        <v>2</v>
      </c>
      <c r="G2" s="1" t="s">
        <v>71</v>
      </c>
      <c r="M2">
        <v>1</v>
      </c>
      <c r="N2">
        <v>2</v>
      </c>
      <c r="O2">
        <v>3</v>
      </c>
      <c r="P2">
        <v>4</v>
      </c>
      <c r="Q2">
        <v>5</v>
      </c>
      <c r="T2">
        <v>1</v>
      </c>
      <c r="U2">
        <v>2</v>
      </c>
    </row>
    <row r="3" spans="1:21">
      <c r="A3" s="5"/>
    </row>
    <row r="4" spans="1:21">
      <c r="A4" s="4" t="s">
        <v>57</v>
      </c>
      <c r="B4" s="1" t="s">
        <v>61</v>
      </c>
      <c r="C4" s="1" t="s">
        <v>63</v>
      </c>
      <c r="D4" s="1" t="s">
        <v>65</v>
      </c>
      <c r="E4" s="1" t="s">
        <v>67</v>
      </c>
      <c r="F4" s="1" t="s">
        <v>69</v>
      </c>
      <c r="G4" s="1" t="s">
        <v>66</v>
      </c>
      <c r="M4" s="1" t="s">
        <v>73</v>
      </c>
      <c r="T4" s="1" t="s">
        <v>77</v>
      </c>
    </row>
    <row r="5" spans="1:21">
      <c r="A5" s="4" t="s">
        <v>58</v>
      </c>
      <c r="B5" s="7">
        <f>_xlfn.XLOOKUP(B4,$B$1:$J$1,$B$2:$J$2,,2)</f>
        <v>123</v>
      </c>
      <c r="C5" s="7">
        <f>_xlfn.XLOOKUP(C4,$B$1:$J$1,$B$2:$J$2,,2)</f>
        <v>321</v>
      </c>
      <c r="D5" s="7" t="e">
        <f>_xlfn.XLOOKUP(D4,$B$1:$J$1,$B$2:$J$2,,2)</f>
        <v>#N/A</v>
      </c>
      <c r="E5" s="7" t="str">
        <f>_xlfn.XLOOKUP(E4,$B$1:$J$1,$B$2:$J$2,,2)</f>
        <v>Yay!</v>
      </c>
      <c r="F5" s="7">
        <f>_xlfn.XLOOKUP(F4,$B$1:$J$1,$B$2:$J$2,,2)</f>
        <v>2</v>
      </c>
      <c r="G5" s="7">
        <f>_xlfn.XLOOKUP(G4,$B$1:$J$1,$B$2:$J$2,,2)</f>
        <v>12</v>
      </c>
      <c r="L5" s="4" t="s">
        <v>42</v>
      </c>
      <c r="M5" s="7" t="e">
        <f>_xlfn.XLOOKUP(M4,M1:T1,M2:T2,,2,2)</f>
        <v>#VALUE!</v>
      </c>
      <c r="S5" s="4" t="s">
        <v>49</v>
      </c>
      <c r="T5" s="7" t="e">
        <f>_xlfn.XLOOKUP(T4,T1:U1,T2:U2,,2,-2)</f>
        <v>#VALUE!</v>
      </c>
    </row>
    <row r="6" spans="1:21">
      <c r="A6" s="4" t="s">
        <v>59</v>
      </c>
      <c r="B6" s="7" t="str">
        <f>_xlfn.XLOOKUP(B4,$B$1:$J$1,$B$2:$J$2,,2, -1)</f>
        <v>Yay!</v>
      </c>
      <c r="C6" s="7">
        <f>_xlfn.XLOOKUP(C4,$B$1:$J$1,$B$2:$J$2,,2, -1)</f>
        <v>321</v>
      </c>
      <c r="D6" s="7" t="e">
        <f>_xlfn.XLOOKUP(D4,$B$1:$J$1,$B$2:$J$2,,2, -1)</f>
        <v>#N/A</v>
      </c>
      <c r="E6" s="7" t="str">
        <f>_xlfn.XLOOKUP(E4,$B$1:$J$1,$B$2:$J$2,,2, -1)</f>
        <v>Yay!</v>
      </c>
      <c r="F6" s="7" t="str">
        <f>_xlfn.XLOOKUP(F4,$B$1:$J$1,$B$2:$J$2,,2, -1)</f>
        <v>Yay!</v>
      </c>
      <c r="G6" s="7">
        <f>_xlfn.XLOOKUP(G4,$B$1:$J$1,$B$2:$J$2,,2, -1)</f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2021-03-10T13:17:49Z</dcterms:created>
  <dcterms:modified xsi:type="dcterms:W3CDTF">2021-09-25T10:37:44Z</dcterms:modified>
  <cp:category/>
  <cp:contentStatus/>
</cp:coreProperties>
</file>